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uario\Documents\Mudanza climática\Emisións\Galicia\Inventarios oficiais\"/>
    </mc:Choice>
  </mc:AlternateContent>
  <bookViews>
    <workbookView xWindow="120" yWindow="75" windowWidth="21210" windowHeight="8895" firstSheet="24" activeTab="30"/>
  </bookViews>
  <sheets>
    <sheet name="Galicia 1990" sheetId="1" r:id="rId1"/>
    <sheet name="Galicia 1991" sheetId="2" r:id="rId2"/>
    <sheet name="Galicia 1992" sheetId="3" r:id="rId3"/>
    <sheet name="Galicia 1993" sheetId="4" r:id="rId4"/>
    <sheet name="Galicia 1994" sheetId="5" r:id="rId5"/>
    <sheet name="Galicia 1995" sheetId="6" r:id="rId6"/>
    <sheet name="Galicia 1996" sheetId="7" r:id="rId7"/>
    <sheet name="Galicia 1997" sheetId="8" r:id="rId8"/>
    <sheet name="Galicia 1998" sheetId="9" r:id="rId9"/>
    <sheet name="Galicia 1999" sheetId="10" r:id="rId10"/>
    <sheet name="Galicia 2000" sheetId="11" r:id="rId11"/>
    <sheet name="Galicia 2001" sheetId="12" r:id="rId12"/>
    <sheet name="Galicia 2002" sheetId="13" r:id="rId13"/>
    <sheet name="Galicia 2003" sheetId="14" r:id="rId14"/>
    <sheet name="Galicia 2004" sheetId="15" r:id="rId15"/>
    <sheet name="Galicia 2005" sheetId="16" r:id="rId16"/>
    <sheet name="Galicia 2006" sheetId="17" r:id="rId17"/>
    <sheet name="Galicia 2007" sheetId="18" r:id="rId18"/>
    <sheet name="Galicia 2008" sheetId="19" r:id="rId19"/>
    <sheet name="Galicia 2009" sheetId="20" r:id="rId20"/>
    <sheet name="Galicia 2010" sheetId="21" r:id="rId21"/>
    <sheet name="Galicia 2011" sheetId="22" r:id="rId22"/>
    <sheet name="Galicia 2012" sheetId="23" r:id="rId23"/>
    <sheet name="Galicia 2013" sheetId="25" r:id="rId24"/>
    <sheet name="Galicia 2014" sheetId="26" r:id="rId25"/>
    <sheet name="Galicia 2015" sheetId="27" r:id="rId26"/>
    <sheet name="Galicia 2016" sheetId="28" r:id="rId27"/>
    <sheet name="Galicia 2017" sheetId="29" r:id="rId28"/>
    <sheet name="Galicia 2018" sheetId="30" r:id="rId29"/>
    <sheet name="Galicia 2019" sheetId="31" r:id="rId30"/>
    <sheet name="Galicia 2020" sheetId="32" r:id="rId31"/>
    <sheet name="Gráficos evolución" sheetId="24" r:id="rId32"/>
  </sheets>
  <definedNames>
    <definedName name="_xlnm.Print_Area" localSheetId="31">'Gráficos evolución'!$A$1:$AF$42</definedName>
  </definedNames>
  <calcPr calcId="152511"/>
</workbook>
</file>

<file path=xl/calcChain.xml><?xml version="1.0" encoding="utf-8"?>
<calcChain xmlns="http://schemas.openxmlformats.org/spreadsheetml/2006/main">
  <c r="D8" i="32" l="1"/>
  <c r="H17" i="32" l="1"/>
  <c r="H24" i="29" l="1"/>
  <c r="H25" i="29"/>
  <c r="H26" i="29"/>
  <c r="H27" i="29"/>
  <c r="H24" i="27"/>
  <c r="H25" i="27"/>
  <c r="H26" i="27"/>
  <c r="H27" i="27"/>
  <c r="H44" i="32" l="1"/>
  <c r="H43" i="32"/>
  <c r="H42" i="32"/>
  <c r="H41" i="32"/>
  <c r="H40" i="32"/>
  <c r="H39" i="32"/>
  <c r="D38" i="32"/>
  <c r="C38" i="32"/>
  <c r="B38" i="32"/>
  <c r="H37" i="32"/>
  <c r="H36" i="32"/>
  <c r="H34" i="32"/>
  <c r="H33" i="32"/>
  <c r="H32" i="32"/>
  <c r="H31" i="32"/>
  <c r="H30" i="32"/>
  <c r="H29" i="32"/>
  <c r="H28" i="32"/>
  <c r="D27" i="32"/>
  <c r="C27" i="32"/>
  <c r="B27" i="32"/>
  <c r="H26" i="32"/>
  <c r="H25" i="32"/>
  <c r="H24" i="32"/>
  <c r="H23" i="32"/>
  <c r="H22" i="32"/>
  <c r="H21" i="32"/>
  <c r="H20" i="32"/>
  <c r="H19" i="32"/>
  <c r="G18" i="32"/>
  <c r="G7" i="32" s="1"/>
  <c r="F18" i="32"/>
  <c r="F7" i="32" s="1"/>
  <c r="E18" i="32"/>
  <c r="D18" i="32"/>
  <c r="C18" i="32"/>
  <c r="B18" i="32"/>
  <c r="H18" i="32" s="1"/>
  <c r="AF8" i="24" s="1"/>
  <c r="H16" i="32"/>
  <c r="D15" i="32"/>
  <c r="C15" i="32"/>
  <c r="C8" i="32" s="1"/>
  <c r="B15" i="32"/>
  <c r="H14" i="32"/>
  <c r="H13" i="32"/>
  <c r="H12" i="32"/>
  <c r="H11" i="32"/>
  <c r="H10" i="32"/>
  <c r="D9" i="32"/>
  <c r="H9" i="32" s="1"/>
  <c r="C9" i="32"/>
  <c r="B9" i="32"/>
  <c r="B8" i="32"/>
  <c r="E7" i="32"/>
  <c r="H27" i="32" l="1"/>
  <c r="AF9" i="24" s="1"/>
  <c r="H38" i="32"/>
  <c r="AF10" i="24" s="1"/>
  <c r="B7" i="32"/>
  <c r="H7" i="32" s="1"/>
  <c r="C7" i="32"/>
  <c r="H8" i="32"/>
  <c r="AF7" i="24" s="1"/>
  <c r="D7" i="32"/>
  <c r="H15" i="32"/>
  <c r="H44" i="31" l="1"/>
  <c r="H43" i="31"/>
  <c r="H42" i="31"/>
  <c r="H41" i="31"/>
  <c r="H40" i="31"/>
  <c r="H39" i="31"/>
  <c r="D38" i="31"/>
  <c r="H38" i="31" s="1"/>
  <c r="AE10" i="24" s="1"/>
  <c r="C38" i="31"/>
  <c r="B38" i="31"/>
  <c r="H37" i="31"/>
  <c r="H36" i="31"/>
  <c r="H34" i="31"/>
  <c r="H33" i="31"/>
  <c r="H32" i="31"/>
  <c r="H31" i="31"/>
  <c r="H30" i="31"/>
  <c r="H29" i="31"/>
  <c r="H28" i="31"/>
  <c r="D27" i="31"/>
  <c r="C27" i="31"/>
  <c r="B27" i="31"/>
  <c r="H26" i="31"/>
  <c r="H25" i="31"/>
  <c r="H24" i="31"/>
  <c r="H23" i="31"/>
  <c r="H22" i="31"/>
  <c r="H21" i="31"/>
  <c r="H20" i="31"/>
  <c r="H19" i="31"/>
  <c r="G18" i="31"/>
  <c r="F18" i="31"/>
  <c r="F7" i="31" s="1"/>
  <c r="E18" i="31"/>
  <c r="D18" i="31"/>
  <c r="C18" i="31"/>
  <c r="B18" i="31"/>
  <c r="H17" i="31"/>
  <c r="H16" i="31"/>
  <c r="D15" i="31"/>
  <c r="C15" i="31"/>
  <c r="B15" i="31"/>
  <c r="H14" i="31"/>
  <c r="H13" i="31"/>
  <c r="H12" i="31"/>
  <c r="H11" i="31"/>
  <c r="H10" i="31"/>
  <c r="D9" i="31"/>
  <c r="C9" i="31"/>
  <c r="C8" i="31" s="1"/>
  <c r="B9" i="31"/>
  <c r="D8" i="31"/>
  <c r="G7" i="31"/>
  <c r="E7" i="31"/>
  <c r="H9" i="31" l="1"/>
  <c r="H15" i="31"/>
  <c r="D7" i="31"/>
  <c r="H18" i="31"/>
  <c r="AE8" i="24" s="1"/>
  <c r="H27" i="31"/>
  <c r="AE9" i="24" s="1"/>
  <c r="C7" i="31"/>
  <c r="B8" i="31"/>
  <c r="H44" i="30"/>
  <c r="H43" i="30"/>
  <c r="H42" i="30"/>
  <c r="H41" i="30"/>
  <c r="H40" i="30"/>
  <c r="H39" i="30"/>
  <c r="D38" i="30"/>
  <c r="C38" i="30"/>
  <c r="B38" i="30"/>
  <c r="H37" i="30"/>
  <c r="H36" i="30"/>
  <c r="H34" i="30"/>
  <c r="H33" i="30"/>
  <c r="H32" i="30"/>
  <c r="H31" i="30"/>
  <c r="H30" i="30"/>
  <c r="H29" i="30"/>
  <c r="H28" i="30"/>
  <c r="D27" i="30"/>
  <c r="C27" i="30"/>
  <c r="B27" i="30"/>
  <c r="H26" i="30"/>
  <c r="H25" i="30"/>
  <c r="H24" i="30"/>
  <c r="H23" i="30"/>
  <c r="H22" i="30"/>
  <c r="H21" i="30"/>
  <c r="H20" i="30"/>
  <c r="H19" i="30"/>
  <c r="G18" i="30"/>
  <c r="G7" i="30" s="1"/>
  <c r="F18" i="30"/>
  <c r="F7" i="30" s="1"/>
  <c r="E18" i="30"/>
  <c r="E7" i="30" s="1"/>
  <c r="D18" i="30"/>
  <c r="C18" i="30"/>
  <c r="B18" i="30"/>
  <c r="H17" i="30"/>
  <c r="H16" i="30"/>
  <c r="D15" i="30"/>
  <c r="C15" i="30"/>
  <c r="B15" i="30"/>
  <c r="H14" i="30"/>
  <c r="H13" i="30"/>
  <c r="H12" i="30"/>
  <c r="H11" i="30"/>
  <c r="H10" i="30"/>
  <c r="D9" i="30"/>
  <c r="D8" i="30" s="1"/>
  <c r="C9" i="30"/>
  <c r="B9" i="30"/>
  <c r="B8" i="30" s="1"/>
  <c r="B7" i="30" s="1"/>
  <c r="H38" i="30" l="1"/>
  <c r="AD10" i="24" s="1"/>
  <c r="D7" i="30"/>
  <c r="H27" i="30"/>
  <c r="AD9" i="24" s="1"/>
  <c r="H8" i="31"/>
  <c r="AE7" i="24" s="1"/>
  <c r="AE11" i="24" s="1"/>
  <c r="B7" i="31"/>
  <c r="H7" i="31" s="1"/>
  <c r="H15" i="30"/>
  <c r="H18" i="30"/>
  <c r="AD8" i="24" s="1"/>
  <c r="H9" i="30"/>
  <c r="C8" i="30"/>
  <c r="C7" i="30" l="1"/>
  <c r="H7" i="30" s="1"/>
  <c r="H8" i="30"/>
  <c r="AD7" i="24" s="1"/>
  <c r="AD11" i="24" s="1"/>
  <c r="H44" i="29"/>
  <c r="H43" i="29"/>
  <c r="H42" i="29"/>
  <c r="H41" i="29"/>
  <c r="H40" i="29"/>
  <c r="H39" i="29"/>
  <c r="D38" i="29"/>
  <c r="C38" i="29"/>
  <c r="B38" i="29"/>
  <c r="H38" i="29" s="1"/>
  <c r="AC10" i="24" s="1"/>
  <c r="H37" i="29"/>
  <c r="H36" i="29"/>
  <c r="H34" i="29"/>
  <c r="H33" i="29"/>
  <c r="H32" i="29"/>
  <c r="H31" i="29"/>
  <c r="H30" i="29"/>
  <c r="H29" i="29"/>
  <c r="H28" i="29"/>
  <c r="D27" i="29"/>
  <c r="C27" i="29"/>
  <c r="B27" i="29"/>
  <c r="H23" i="29"/>
  <c r="H22" i="29"/>
  <c r="H21" i="29"/>
  <c r="H20" i="29"/>
  <c r="H19" i="29"/>
  <c r="G18" i="29"/>
  <c r="F18" i="29"/>
  <c r="F7" i="29" s="1"/>
  <c r="E18" i="29"/>
  <c r="E7" i="29" s="1"/>
  <c r="D18" i="29"/>
  <c r="C18" i="29"/>
  <c r="B18" i="29"/>
  <c r="H17" i="29"/>
  <c r="H16" i="29"/>
  <c r="D15" i="29"/>
  <c r="C15" i="29"/>
  <c r="B15" i="29"/>
  <c r="H14" i="29"/>
  <c r="H13" i="29"/>
  <c r="H12" i="29"/>
  <c r="H11" i="29"/>
  <c r="H10" i="29"/>
  <c r="D9" i="29"/>
  <c r="C9" i="29"/>
  <c r="B9" i="29"/>
  <c r="B8" i="29" s="1"/>
  <c r="D8" i="29"/>
  <c r="G7" i="29"/>
  <c r="D7" i="29" l="1"/>
  <c r="AC9" i="24"/>
  <c r="C8" i="29"/>
  <c r="C7" i="29" s="1"/>
  <c r="H18" i="29"/>
  <c r="AC8" i="24" s="1"/>
  <c r="B7" i="29"/>
  <c r="H9" i="29"/>
  <c r="H8" i="29"/>
  <c r="H15" i="29"/>
  <c r="H44" i="28"/>
  <c r="H43" i="28"/>
  <c r="H42" i="28"/>
  <c r="H41" i="28"/>
  <c r="H40" i="28"/>
  <c r="H39" i="28"/>
  <c r="D38" i="28"/>
  <c r="C38" i="28"/>
  <c r="B38" i="28"/>
  <c r="H37" i="28"/>
  <c r="H36" i="28"/>
  <c r="H34" i="28"/>
  <c r="H33" i="28"/>
  <c r="H32" i="28"/>
  <c r="H31" i="28"/>
  <c r="H30" i="28"/>
  <c r="H29" i="28"/>
  <c r="H28" i="28"/>
  <c r="D27" i="28"/>
  <c r="C27" i="28"/>
  <c r="B27" i="28"/>
  <c r="H26" i="28"/>
  <c r="H25" i="28"/>
  <c r="H24" i="28"/>
  <c r="H23" i="28"/>
  <c r="H22" i="28"/>
  <c r="H21" i="28"/>
  <c r="H20" i="28"/>
  <c r="H19" i="28"/>
  <c r="G18" i="28"/>
  <c r="F18" i="28"/>
  <c r="E18" i="28"/>
  <c r="D18" i="28"/>
  <c r="C18" i="28"/>
  <c r="B18" i="28"/>
  <c r="H17" i="28"/>
  <c r="H16" i="28"/>
  <c r="D15" i="28"/>
  <c r="C15" i="28"/>
  <c r="B15" i="28"/>
  <c r="H14" i="28"/>
  <c r="H13" i="28"/>
  <c r="H12" i="28"/>
  <c r="H11" i="28"/>
  <c r="H10" i="28"/>
  <c r="D9" i="28"/>
  <c r="D8" i="28" s="1"/>
  <c r="D7" i="28" s="1"/>
  <c r="C9" i="28"/>
  <c r="C8" i="28" s="1"/>
  <c r="C7" i="28" s="1"/>
  <c r="B9" i="28"/>
  <c r="B8" i="28"/>
  <c r="G7" i="28"/>
  <c r="F7" i="28"/>
  <c r="E7" i="28"/>
  <c r="H44" i="27"/>
  <c r="H43" i="27"/>
  <c r="H42" i="27"/>
  <c r="H41" i="27"/>
  <c r="H40" i="27"/>
  <c r="H39" i="27"/>
  <c r="D38" i="27"/>
  <c r="C38" i="27"/>
  <c r="B38" i="27"/>
  <c r="H37" i="27"/>
  <c r="H36" i="27"/>
  <c r="H34" i="27"/>
  <c r="H33" i="27"/>
  <c r="H32" i="27"/>
  <c r="H31" i="27"/>
  <c r="H30" i="27"/>
  <c r="H29" i="27"/>
  <c r="H28" i="27"/>
  <c r="D27" i="27"/>
  <c r="C27" i="27"/>
  <c r="B27" i="27"/>
  <c r="H23" i="27"/>
  <c r="H22" i="27"/>
  <c r="H21" i="27"/>
  <c r="H20" i="27"/>
  <c r="H19" i="27"/>
  <c r="G18" i="27"/>
  <c r="F18" i="27"/>
  <c r="F7" i="27" s="1"/>
  <c r="E18" i="27"/>
  <c r="E7" i="27"/>
  <c r="D18" i="27"/>
  <c r="C18" i="27"/>
  <c r="B18" i="27"/>
  <c r="H17" i="27"/>
  <c r="H16" i="27"/>
  <c r="D15" i="27"/>
  <c r="C15" i="27"/>
  <c r="B15" i="27"/>
  <c r="H14" i="27"/>
  <c r="H13" i="27"/>
  <c r="H12" i="27"/>
  <c r="H11" i="27"/>
  <c r="H10" i="27"/>
  <c r="D9" i="27"/>
  <c r="C9" i="27"/>
  <c r="C8" i="27" s="1"/>
  <c r="B9" i="27"/>
  <c r="H9" i="27" s="1"/>
  <c r="D8" i="27"/>
  <c r="G7" i="27"/>
  <c r="H34" i="2"/>
  <c r="H34" i="3"/>
  <c r="H34" i="4"/>
  <c r="H34" i="5"/>
  <c r="H34" i="6"/>
  <c r="H34" i="7"/>
  <c r="H34" i="8"/>
  <c r="H34" i="9"/>
  <c r="H34" i="10"/>
  <c r="H34" i="11"/>
  <c r="H34" i="12"/>
  <c r="H34" i="13"/>
  <c r="H34" i="14"/>
  <c r="H34" i="15"/>
  <c r="H34" i="16"/>
  <c r="H34" i="17"/>
  <c r="H34" i="18"/>
  <c r="H34" i="19"/>
  <c r="H34" i="20"/>
  <c r="H34" i="21"/>
  <c r="H34" i="22"/>
  <c r="H34" i="23"/>
  <c r="H34" i="25"/>
  <c r="H34" i="26"/>
  <c r="H34" i="1"/>
  <c r="H44" i="26"/>
  <c r="H43" i="26"/>
  <c r="H42" i="26"/>
  <c r="H41" i="26"/>
  <c r="H40" i="26"/>
  <c r="H39" i="26"/>
  <c r="D38" i="26"/>
  <c r="C38" i="26"/>
  <c r="H38" i="26" s="1"/>
  <c r="Z10" i="24" s="1"/>
  <c r="B38" i="26"/>
  <c r="H37" i="26"/>
  <c r="H36" i="26"/>
  <c r="H33" i="26"/>
  <c r="H32" i="26"/>
  <c r="H31" i="26"/>
  <c r="H30" i="26"/>
  <c r="H29" i="26"/>
  <c r="H28" i="26"/>
  <c r="D27" i="26"/>
  <c r="C27" i="26"/>
  <c r="B27" i="26"/>
  <c r="H26" i="26"/>
  <c r="H25" i="26"/>
  <c r="H24" i="26"/>
  <c r="H23" i="26"/>
  <c r="H22" i="26"/>
  <c r="H21" i="26"/>
  <c r="H20" i="26"/>
  <c r="H19" i="26"/>
  <c r="G18" i="26"/>
  <c r="F18" i="26"/>
  <c r="E18" i="26"/>
  <c r="D18" i="26"/>
  <c r="C18" i="26"/>
  <c r="B18" i="26"/>
  <c r="H17" i="26"/>
  <c r="H16" i="26"/>
  <c r="D15" i="26"/>
  <c r="C15" i="26"/>
  <c r="B15" i="26"/>
  <c r="H14" i="26"/>
  <c r="H13" i="26"/>
  <c r="H12" i="26"/>
  <c r="H11" i="26"/>
  <c r="H10" i="26"/>
  <c r="D9" i="26"/>
  <c r="D8" i="26" s="1"/>
  <c r="C9" i="26"/>
  <c r="C8" i="26" s="1"/>
  <c r="B9" i="26"/>
  <c r="G7" i="26"/>
  <c r="F7" i="26"/>
  <c r="E7" i="26"/>
  <c r="H44" i="3"/>
  <c r="H43" i="3"/>
  <c r="H42" i="3"/>
  <c r="H41" i="3"/>
  <c r="H40" i="3"/>
  <c r="H39" i="3"/>
  <c r="D38" i="3"/>
  <c r="C38" i="3"/>
  <c r="B38" i="3"/>
  <c r="H37" i="3"/>
  <c r="H36" i="3"/>
  <c r="H33" i="3"/>
  <c r="H32" i="3"/>
  <c r="H31" i="3"/>
  <c r="H30" i="3"/>
  <c r="H29" i="3"/>
  <c r="H28" i="3"/>
  <c r="D27" i="3"/>
  <c r="H27" i="3" s="1"/>
  <c r="D9" i="24" s="1"/>
  <c r="C27" i="3"/>
  <c r="B27" i="3"/>
  <c r="H26" i="3"/>
  <c r="H25" i="3"/>
  <c r="H24" i="3"/>
  <c r="H23" i="3"/>
  <c r="H22" i="3"/>
  <c r="H21" i="3"/>
  <c r="H20" i="3"/>
  <c r="H19" i="3"/>
  <c r="G18" i="3"/>
  <c r="G7" i="3"/>
  <c r="F18" i="3"/>
  <c r="F7" i="3" s="1"/>
  <c r="E18" i="3"/>
  <c r="D18" i="3"/>
  <c r="C18" i="3"/>
  <c r="B18" i="3"/>
  <c r="H17" i="3"/>
  <c r="H16" i="3"/>
  <c r="H15" i="3"/>
  <c r="D15" i="3"/>
  <c r="C15" i="3"/>
  <c r="B15" i="3"/>
  <c r="H14" i="3"/>
  <c r="H13" i="3"/>
  <c r="H12" i="3"/>
  <c r="H11" i="3"/>
  <c r="H10" i="3"/>
  <c r="D9" i="3"/>
  <c r="C9" i="3"/>
  <c r="C8" i="3" s="1"/>
  <c r="B9" i="3"/>
  <c r="D8" i="3"/>
  <c r="B8" i="3"/>
  <c r="E7" i="3"/>
  <c r="H44" i="4"/>
  <c r="H43" i="4"/>
  <c r="H42" i="4"/>
  <c r="H41" i="4"/>
  <c r="H40" i="4"/>
  <c r="H39" i="4"/>
  <c r="D38" i="4"/>
  <c r="C38" i="4"/>
  <c r="B38" i="4"/>
  <c r="H37" i="4"/>
  <c r="H36" i="4"/>
  <c r="H33" i="4"/>
  <c r="H32" i="4"/>
  <c r="H31" i="4"/>
  <c r="H30" i="4"/>
  <c r="H29" i="4"/>
  <c r="H28" i="4"/>
  <c r="D27" i="4"/>
  <c r="C27" i="4"/>
  <c r="B27" i="4"/>
  <c r="H26" i="4"/>
  <c r="H25" i="4"/>
  <c r="H24" i="4"/>
  <c r="H23" i="4"/>
  <c r="H22" i="4"/>
  <c r="H21" i="4"/>
  <c r="H20" i="4"/>
  <c r="H19" i="4"/>
  <c r="G18" i="4"/>
  <c r="F18" i="4"/>
  <c r="F7" i="4" s="1"/>
  <c r="E18" i="4"/>
  <c r="D18" i="4"/>
  <c r="C18" i="4"/>
  <c r="B18" i="4"/>
  <c r="H17" i="4"/>
  <c r="H16" i="4"/>
  <c r="D15" i="4"/>
  <c r="H15" i="4" s="1"/>
  <c r="C15" i="4"/>
  <c r="B15" i="4"/>
  <c r="H14" i="4"/>
  <c r="H13" i="4"/>
  <c r="H12" i="4"/>
  <c r="H11" i="4"/>
  <c r="H10" i="4"/>
  <c r="D9" i="4"/>
  <c r="C9" i="4"/>
  <c r="C8" i="4" s="1"/>
  <c r="B9" i="4"/>
  <c r="G7" i="4"/>
  <c r="E7" i="4"/>
  <c r="H44" i="5"/>
  <c r="H43" i="5"/>
  <c r="H42" i="5"/>
  <c r="H41" i="5"/>
  <c r="H40" i="5"/>
  <c r="H39" i="5"/>
  <c r="D38" i="5"/>
  <c r="C38" i="5"/>
  <c r="B38" i="5"/>
  <c r="H37" i="5"/>
  <c r="H36" i="5"/>
  <c r="H33" i="5"/>
  <c r="H32" i="5"/>
  <c r="H31" i="5"/>
  <c r="H30" i="5"/>
  <c r="H29" i="5"/>
  <c r="H28" i="5"/>
  <c r="D27" i="5"/>
  <c r="C27" i="5"/>
  <c r="B27" i="5"/>
  <c r="H26" i="5"/>
  <c r="H25" i="5"/>
  <c r="H24" i="5"/>
  <c r="H23" i="5"/>
  <c r="H22" i="5"/>
  <c r="H21" i="5"/>
  <c r="H20" i="5"/>
  <c r="H19" i="5"/>
  <c r="G18" i="5"/>
  <c r="F18" i="5"/>
  <c r="F7" i="5" s="1"/>
  <c r="E18" i="5"/>
  <c r="E7" i="5" s="1"/>
  <c r="D18" i="5"/>
  <c r="C18" i="5"/>
  <c r="B18" i="5"/>
  <c r="H17" i="5"/>
  <c r="H16" i="5"/>
  <c r="D15" i="5"/>
  <c r="C15" i="5"/>
  <c r="B15" i="5"/>
  <c r="H14" i="5"/>
  <c r="H13" i="5"/>
  <c r="H12" i="5"/>
  <c r="H11" i="5"/>
  <c r="H10" i="5"/>
  <c r="D9" i="5"/>
  <c r="D8" i="5" s="1"/>
  <c r="C9" i="5"/>
  <c r="H9" i="5" s="1"/>
  <c r="B9" i="5"/>
  <c r="B8" i="5" s="1"/>
  <c r="G7" i="5"/>
  <c r="H44" i="6"/>
  <c r="H43" i="6"/>
  <c r="H42" i="6"/>
  <c r="H41" i="6"/>
  <c r="H40" i="6"/>
  <c r="H39" i="6"/>
  <c r="D38" i="6"/>
  <c r="C38" i="6"/>
  <c r="B38" i="6"/>
  <c r="H38" i="6" s="1"/>
  <c r="G10" i="24" s="1"/>
  <c r="H37" i="6"/>
  <c r="H36" i="6"/>
  <c r="H33" i="6"/>
  <c r="H32" i="6"/>
  <c r="H31" i="6"/>
  <c r="H30" i="6"/>
  <c r="H29" i="6"/>
  <c r="H28" i="6"/>
  <c r="D27" i="6"/>
  <c r="C27" i="6"/>
  <c r="B27" i="6"/>
  <c r="H26" i="6"/>
  <c r="H25" i="6"/>
  <c r="H24" i="6"/>
  <c r="H23" i="6"/>
  <c r="H22" i="6"/>
  <c r="H21" i="6"/>
  <c r="H20" i="6"/>
  <c r="H19" i="6"/>
  <c r="G18" i="6"/>
  <c r="F18" i="6"/>
  <c r="E18" i="6"/>
  <c r="D18" i="6"/>
  <c r="C18" i="6"/>
  <c r="B18" i="6"/>
  <c r="H17" i="6"/>
  <c r="H16" i="6"/>
  <c r="D15" i="6"/>
  <c r="C15" i="6"/>
  <c r="B15" i="6"/>
  <c r="H14" i="6"/>
  <c r="H13" i="6"/>
  <c r="H12" i="6"/>
  <c r="H11" i="6"/>
  <c r="H10" i="6"/>
  <c r="D9" i="6"/>
  <c r="D8" i="6" s="1"/>
  <c r="C9" i="6"/>
  <c r="B9" i="6"/>
  <c r="G7" i="6"/>
  <c r="F7" i="6"/>
  <c r="E7" i="6"/>
  <c r="H44" i="7"/>
  <c r="H43" i="7"/>
  <c r="H42" i="7"/>
  <c r="H41" i="7"/>
  <c r="H40" i="7"/>
  <c r="H39" i="7"/>
  <c r="D38" i="7"/>
  <c r="C38" i="7"/>
  <c r="B38" i="7"/>
  <c r="H37" i="7"/>
  <c r="H36" i="7"/>
  <c r="H33" i="7"/>
  <c r="H32" i="7"/>
  <c r="H31" i="7"/>
  <c r="H30" i="7"/>
  <c r="H29" i="7"/>
  <c r="H28" i="7"/>
  <c r="D27" i="7"/>
  <c r="C27" i="7"/>
  <c r="B27" i="7"/>
  <c r="H26" i="7"/>
  <c r="H25" i="7"/>
  <c r="H24" i="7"/>
  <c r="H23" i="7"/>
  <c r="H22" i="7"/>
  <c r="H21" i="7"/>
  <c r="H20" i="7"/>
  <c r="H19" i="7"/>
  <c r="G18" i="7"/>
  <c r="G7" i="7"/>
  <c r="F18" i="7"/>
  <c r="E18" i="7"/>
  <c r="E7" i="7" s="1"/>
  <c r="D18" i="7"/>
  <c r="C18" i="7"/>
  <c r="B18" i="7"/>
  <c r="H18" i="7" s="1"/>
  <c r="H8" i="24" s="1"/>
  <c r="H17" i="7"/>
  <c r="H16" i="7"/>
  <c r="D15" i="7"/>
  <c r="C15" i="7"/>
  <c r="B15" i="7"/>
  <c r="H14" i="7"/>
  <c r="H13" i="7"/>
  <c r="H12" i="7"/>
  <c r="H11" i="7"/>
  <c r="H10" i="7"/>
  <c r="D9" i="7"/>
  <c r="C9" i="7"/>
  <c r="C8" i="7" s="1"/>
  <c r="C7" i="7" s="1"/>
  <c r="B9" i="7"/>
  <c r="D8" i="7"/>
  <c r="F7" i="7"/>
  <c r="H44" i="8"/>
  <c r="H43" i="8"/>
  <c r="H42" i="8"/>
  <c r="H41" i="8"/>
  <c r="H40" i="8"/>
  <c r="H39" i="8"/>
  <c r="D38" i="8"/>
  <c r="C38" i="8"/>
  <c r="B38" i="8"/>
  <c r="H38" i="8" s="1"/>
  <c r="H37" i="8"/>
  <c r="H36" i="8"/>
  <c r="H33" i="8"/>
  <c r="H32" i="8"/>
  <c r="H31" i="8"/>
  <c r="H30" i="8"/>
  <c r="H29" i="8"/>
  <c r="H28" i="8"/>
  <c r="D27" i="8"/>
  <c r="C27" i="8"/>
  <c r="B27" i="8"/>
  <c r="H26" i="8"/>
  <c r="H25" i="8"/>
  <c r="H24" i="8"/>
  <c r="H23" i="8"/>
  <c r="H22" i="8"/>
  <c r="H21" i="8"/>
  <c r="H20" i="8"/>
  <c r="H19" i="8"/>
  <c r="G18" i="8"/>
  <c r="G7" i="8" s="1"/>
  <c r="F18" i="8"/>
  <c r="F7" i="8"/>
  <c r="E18" i="8"/>
  <c r="D18" i="8"/>
  <c r="C18" i="8"/>
  <c r="B18" i="8"/>
  <c r="H17" i="8"/>
  <c r="H16" i="8"/>
  <c r="D15" i="8"/>
  <c r="C15" i="8"/>
  <c r="B15" i="8"/>
  <c r="H14" i="8"/>
  <c r="H13" i="8"/>
  <c r="H12" i="8"/>
  <c r="H11" i="8"/>
  <c r="H10" i="8"/>
  <c r="D9" i="8"/>
  <c r="D8" i="8" s="1"/>
  <c r="D7" i="8" s="1"/>
  <c r="C9" i="8"/>
  <c r="B9" i="8"/>
  <c r="E7" i="8"/>
  <c r="H44" i="9"/>
  <c r="H43" i="9"/>
  <c r="H42" i="9"/>
  <c r="H41" i="9"/>
  <c r="H40" i="9"/>
  <c r="H39" i="9"/>
  <c r="D38" i="9"/>
  <c r="C38" i="9"/>
  <c r="B38" i="9"/>
  <c r="H37" i="9"/>
  <c r="H36" i="9"/>
  <c r="H33" i="9"/>
  <c r="H32" i="9"/>
  <c r="H31" i="9"/>
  <c r="H30" i="9"/>
  <c r="H29" i="9"/>
  <c r="H28" i="9"/>
  <c r="D27" i="9"/>
  <c r="C27" i="9"/>
  <c r="B27" i="9"/>
  <c r="H27" i="9" s="1"/>
  <c r="J9" i="24" s="1"/>
  <c r="H26" i="9"/>
  <c r="H25" i="9"/>
  <c r="H24" i="9"/>
  <c r="H23" i="9"/>
  <c r="H22" i="9"/>
  <c r="H21" i="9"/>
  <c r="H20" i="9"/>
  <c r="H19" i="9"/>
  <c r="G18" i="9"/>
  <c r="F18" i="9"/>
  <c r="E18" i="9"/>
  <c r="E7" i="9"/>
  <c r="D18" i="9"/>
  <c r="C18" i="9"/>
  <c r="B18" i="9"/>
  <c r="H17" i="9"/>
  <c r="H16" i="9"/>
  <c r="D15" i="9"/>
  <c r="C15" i="9"/>
  <c r="B15" i="9"/>
  <c r="H14" i="9"/>
  <c r="H13" i="9"/>
  <c r="H12" i="9"/>
  <c r="H11" i="9"/>
  <c r="H10" i="9"/>
  <c r="D9" i="9"/>
  <c r="D8" i="9" s="1"/>
  <c r="C9" i="9"/>
  <c r="B9" i="9"/>
  <c r="H9" i="9" s="1"/>
  <c r="G7" i="9"/>
  <c r="F7" i="9"/>
  <c r="H44" i="10"/>
  <c r="H43" i="10"/>
  <c r="H42" i="10"/>
  <c r="H41" i="10"/>
  <c r="H40" i="10"/>
  <c r="H39" i="10"/>
  <c r="D38" i="10"/>
  <c r="C38" i="10"/>
  <c r="B38" i="10"/>
  <c r="H37" i="10"/>
  <c r="H36" i="10"/>
  <c r="H33" i="10"/>
  <c r="H32" i="10"/>
  <c r="H31" i="10"/>
  <c r="H30" i="10"/>
  <c r="H29" i="10"/>
  <c r="H28" i="10"/>
  <c r="D27" i="10"/>
  <c r="C27" i="10"/>
  <c r="B27" i="10"/>
  <c r="H27" i="10" s="1"/>
  <c r="K9" i="24" s="1"/>
  <c r="H26" i="10"/>
  <c r="H25" i="10"/>
  <c r="H24" i="10"/>
  <c r="H23" i="10"/>
  <c r="H22" i="10"/>
  <c r="H21" i="10"/>
  <c r="H20" i="10"/>
  <c r="H19" i="10"/>
  <c r="G18" i="10"/>
  <c r="G7" i="10" s="1"/>
  <c r="F18" i="10"/>
  <c r="E18" i="10"/>
  <c r="D18" i="10"/>
  <c r="H18" i="10"/>
  <c r="K8" i="24" s="1"/>
  <c r="C18" i="10"/>
  <c r="B18" i="10"/>
  <c r="H17" i="10"/>
  <c r="H16" i="10"/>
  <c r="D15" i="10"/>
  <c r="C15" i="10"/>
  <c r="B15" i="10"/>
  <c r="H14" i="10"/>
  <c r="H13" i="10"/>
  <c r="H12" i="10"/>
  <c r="H11" i="10"/>
  <c r="H10" i="10"/>
  <c r="D9" i="10"/>
  <c r="D8" i="10" s="1"/>
  <c r="D7" i="10" s="1"/>
  <c r="C9" i="10"/>
  <c r="B9" i="10"/>
  <c r="C8" i="10"/>
  <c r="F7" i="10"/>
  <c r="E7" i="10"/>
  <c r="H44" i="11"/>
  <c r="H43" i="11"/>
  <c r="H42" i="11"/>
  <c r="H41" i="11"/>
  <c r="H40" i="11"/>
  <c r="H39" i="11"/>
  <c r="D38" i="11"/>
  <c r="C38" i="11"/>
  <c r="H38" i="11" s="1"/>
  <c r="L10" i="24" s="1"/>
  <c r="B38" i="11"/>
  <c r="H37" i="11"/>
  <c r="H36" i="11"/>
  <c r="H33" i="11"/>
  <c r="H32" i="11"/>
  <c r="H31" i="11"/>
  <c r="H30" i="11"/>
  <c r="H29" i="11"/>
  <c r="H28" i="11"/>
  <c r="D27" i="11"/>
  <c r="C27" i="11"/>
  <c r="B27" i="11"/>
  <c r="H26" i="11"/>
  <c r="H25" i="11"/>
  <c r="H24" i="11"/>
  <c r="H23" i="11"/>
  <c r="H22" i="11"/>
  <c r="H21" i="11"/>
  <c r="H20" i="11"/>
  <c r="H19" i="11"/>
  <c r="G18" i="11"/>
  <c r="G7" i="11" s="1"/>
  <c r="F18" i="11"/>
  <c r="E18" i="11"/>
  <c r="D18" i="11"/>
  <c r="H18" i="11" s="1"/>
  <c r="L8" i="24" s="1"/>
  <c r="C18" i="11"/>
  <c r="B18" i="11"/>
  <c r="H17" i="11"/>
  <c r="H16" i="11"/>
  <c r="D15" i="11"/>
  <c r="C15" i="11"/>
  <c r="B15" i="11"/>
  <c r="H15" i="11" s="1"/>
  <c r="H14" i="11"/>
  <c r="H13" i="11"/>
  <c r="H12" i="11"/>
  <c r="H11" i="11"/>
  <c r="H10" i="11"/>
  <c r="D9" i="11"/>
  <c r="C9" i="11"/>
  <c r="B9" i="11"/>
  <c r="D8" i="11"/>
  <c r="F7" i="11"/>
  <c r="E7" i="11"/>
  <c r="H44" i="12"/>
  <c r="H43" i="12"/>
  <c r="H42" i="12"/>
  <c r="H41" i="12"/>
  <c r="H40" i="12"/>
  <c r="H39" i="12"/>
  <c r="D38" i="12"/>
  <c r="C38" i="12"/>
  <c r="B38" i="12"/>
  <c r="H37" i="12"/>
  <c r="H36" i="12"/>
  <c r="H33" i="12"/>
  <c r="H32" i="12"/>
  <c r="H31" i="12"/>
  <c r="H30" i="12"/>
  <c r="H29" i="12"/>
  <c r="H28" i="12"/>
  <c r="D27" i="12"/>
  <c r="C27" i="12"/>
  <c r="B27" i="12"/>
  <c r="H27" i="12" s="1"/>
  <c r="M9" i="24" s="1"/>
  <c r="H26" i="12"/>
  <c r="H25" i="12"/>
  <c r="H24" i="12"/>
  <c r="H23" i="12"/>
  <c r="H22" i="12"/>
  <c r="H21" i="12"/>
  <c r="H20" i="12"/>
  <c r="H19" i="12"/>
  <c r="G18" i="12"/>
  <c r="F18" i="12"/>
  <c r="F7" i="12"/>
  <c r="E18" i="12"/>
  <c r="E7" i="12" s="1"/>
  <c r="D18" i="12"/>
  <c r="C18" i="12"/>
  <c r="B18" i="12"/>
  <c r="H18" i="12"/>
  <c r="M8" i="24" s="1"/>
  <c r="H17" i="12"/>
  <c r="H16" i="12"/>
  <c r="D15" i="12"/>
  <c r="C15" i="12"/>
  <c r="B15" i="12"/>
  <c r="H14" i="12"/>
  <c r="H13" i="12"/>
  <c r="H12" i="12"/>
  <c r="H11" i="12"/>
  <c r="H10" i="12"/>
  <c r="D9" i="12"/>
  <c r="D8" i="12" s="1"/>
  <c r="C9" i="12"/>
  <c r="B9" i="12"/>
  <c r="C8" i="12"/>
  <c r="G7" i="12"/>
  <c r="H44" i="13"/>
  <c r="H43" i="13"/>
  <c r="H42" i="13"/>
  <c r="H41" i="13"/>
  <c r="H40" i="13"/>
  <c r="H39" i="13"/>
  <c r="D38" i="13"/>
  <c r="C38" i="13"/>
  <c r="B38" i="13"/>
  <c r="H38" i="13" s="1"/>
  <c r="N10" i="24" s="1"/>
  <c r="H37" i="13"/>
  <c r="H36" i="13"/>
  <c r="H33" i="13"/>
  <c r="H32" i="13"/>
  <c r="H31" i="13"/>
  <c r="H30" i="13"/>
  <c r="H29" i="13"/>
  <c r="H28" i="13"/>
  <c r="D27" i="13"/>
  <c r="C27" i="13"/>
  <c r="B27" i="13"/>
  <c r="H27" i="13" s="1"/>
  <c r="N9" i="24" s="1"/>
  <c r="H26" i="13"/>
  <c r="H25" i="13"/>
  <c r="H24" i="13"/>
  <c r="H23" i="13"/>
  <c r="H22" i="13"/>
  <c r="H21" i="13"/>
  <c r="H20" i="13"/>
  <c r="H19" i="13"/>
  <c r="G18" i="13"/>
  <c r="F18" i="13"/>
  <c r="F7" i="13" s="1"/>
  <c r="E18" i="13"/>
  <c r="E7" i="13"/>
  <c r="D18" i="13"/>
  <c r="C18" i="13"/>
  <c r="B18" i="13"/>
  <c r="H17" i="13"/>
  <c r="H16" i="13"/>
  <c r="D15" i="13"/>
  <c r="C15" i="13"/>
  <c r="B15" i="13"/>
  <c r="H14" i="13"/>
  <c r="H13" i="13"/>
  <c r="H12" i="13"/>
  <c r="H11" i="13"/>
  <c r="H10" i="13"/>
  <c r="D9" i="13"/>
  <c r="D8" i="13" s="1"/>
  <c r="D7" i="13" s="1"/>
  <c r="C9" i="13"/>
  <c r="B9" i="13"/>
  <c r="G7" i="13"/>
  <c r="H44" i="14"/>
  <c r="H43" i="14"/>
  <c r="H42" i="14"/>
  <c r="H41" i="14"/>
  <c r="H40" i="14"/>
  <c r="H39" i="14"/>
  <c r="D38" i="14"/>
  <c r="C38" i="14"/>
  <c r="B38" i="14"/>
  <c r="H38" i="14" s="1"/>
  <c r="O10" i="24" s="1"/>
  <c r="H37" i="14"/>
  <c r="H36" i="14"/>
  <c r="H33" i="14"/>
  <c r="H32" i="14"/>
  <c r="H31" i="14"/>
  <c r="H30" i="14"/>
  <c r="H29" i="14"/>
  <c r="H28" i="14"/>
  <c r="D27" i="14"/>
  <c r="C27" i="14"/>
  <c r="B27" i="14"/>
  <c r="H26" i="14"/>
  <c r="H25" i="14"/>
  <c r="H24" i="14"/>
  <c r="H23" i="14"/>
  <c r="H22" i="14"/>
  <c r="H21" i="14"/>
  <c r="H20" i="14"/>
  <c r="H19" i="14"/>
  <c r="G18" i="14"/>
  <c r="F18" i="14"/>
  <c r="E18" i="14"/>
  <c r="D18" i="14"/>
  <c r="C18" i="14"/>
  <c r="B18" i="14"/>
  <c r="H17" i="14"/>
  <c r="H16" i="14"/>
  <c r="D15" i="14"/>
  <c r="C15" i="14"/>
  <c r="B15" i="14"/>
  <c r="H14" i="14"/>
  <c r="H13" i="14"/>
  <c r="H12" i="14"/>
  <c r="H11" i="14"/>
  <c r="H10" i="14"/>
  <c r="D9" i="14"/>
  <c r="D8" i="14" s="1"/>
  <c r="C9" i="14"/>
  <c r="B9" i="14"/>
  <c r="C8" i="14"/>
  <c r="G7" i="14"/>
  <c r="F7" i="14"/>
  <c r="E7" i="14"/>
  <c r="H44" i="15"/>
  <c r="H43" i="15"/>
  <c r="H42" i="15"/>
  <c r="H41" i="15"/>
  <c r="H40" i="15"/>
  <c r="H39" i="15"/>
  <c r="D38" i="15"/>
  <c r="C38" i="15"/>
  <c r="B38" i="15"/>
  <c r="H37" i="15"/>
  <c r="H36" i="15"/>
  <c r="H33" i="15"/>
  <c r="H32" i="15"/>
  <c r="H31" i="15"/>
  <c r="H30" i="15"/>
  <c r="H29" i="15"/>
  <c r="H28" i="15"/>
  <c r="D27" i="15"/>
  <c r="C27" i="15"/>
  <c r="B27" i="15"/>
  <c r="H26" i="15"/>
  <c r="H25" i="15"/>
  <c r="H24" i="15"/>
  <c r="H23" i="15"/>
  <c r="H22" i="15"/>
  <c r="H21" i="15"/>
  <c r="H20" i="15"/>
  <c r="H19" i="15"/>
  <c r="G18" i="15"/>
  <c r="G7" i="15"/>
  <c r="F18" i="15"/>
  <c r="E18" i="15"/>
  <c r="D18" i="15"/>
  <c r="C18" i="15"/>
  <c r="H18" i="15" s="1"/>
  <c r="P8" i="24" s="1"/>
  <c r="B18" i="15"/>
  <c r="H17" i="15"/>
  <c r="H16" i="15"/>
  <c r="D15" i="15"/>
  <c r="C15" i="15"/>
  <c r="B15" i="15"/>
  <c r="H15" i="15" s="1"/>
  <c r="H14" i="15"/>
  <c r="H13" i="15"/>
  <c r="H12" i="15"/>
  <c r="H11" i="15"/>
  <c r="H10" i="15"/>
  <c r="D9" i="15"/>
  <c r="D8" i="15" s="1"/>
  <c r="D7" i="15" s="1"/>
  <c r="C9" i="15"/>
  <c r="B9" i="15"/>
  <c r="C8" i="15"/>
  <c r="F7" i="15"/>
  <c r="E7" i="15"/>
  <c r="H44" i="16"/>
  <c r="H43" i="16"/>
  <c r="H42" i="16"/>
  <c r="H41" i="16"/>
  <c r="H40" i="16"/>
  <c r="H39" i="16"/>
  <c r="D38" i="16"/>
  <c r="C38" i="16"/>
  <c r="B38" i="16"/>
  <c r="H37" i="16"/>
  <c r="H36" i="16"/>
  <c r="H33" i="16"/>
  <c r="H32" i="16"/>
  <c r="H31" i="16"/>
  <c r="H30" i="16"/>
  <c r="H29" i="16"/>
  <c r="H28" i="16"/>
  <c r="D27" i="16"/>
  <c r="C27" i="16"/>
  <c r="B27" i="16"/>
  <c r="H26" i="16"/>
  <c r="H25" i="16"/>
  <c r="H24" i="16"/>
  <c r="H23" i="16"/>
  <c r="H22" i="16"/>
  <c r="H21" i="16"/>
  <c r="H20" i="16"/>
  <c r="H19" i="16"/>
  <c r="G18" i="16"/>
  <c r="G7" i="16" s="1"/>
  <c r="F18" i="16"/>
  <c r="F7" i="16"/>
  <c r="E18" i="16"/>
  <c r="D18" i="16"/>
  <c r="C18" i="16"/>
  <c r="B18" i="16"/>
  <c r="H17" i="16"/>
  <c r="H16" i="16"/>
  <c r="D15" i="16"/>
  <c r="C15" i="16"/>
  <c r="B15" i="16"/>
  <c r="H14" i="16"/>
  <c r="H13" i="16"/>
  <c r="H12" i="16"/>
  <c r="H11" i="16"/>
  <c r="H10" i="16"/>
  <c r="D9" i="16"/>
  <c r="D8" i="16" s="1"/>
  <c r="D7" i="16" s="1"/>
  <c r="C9" i="16"/>
  <c r="C8" i="16" s="1"/>
  <c r="B9" i="16"/>
  <c r="E7" i="16"/>
  <c r="H44" i="17"/>
  <c r="H43" i="17"/>
  <c r="H42" i="17"/>
  <c r="H41" i="17"/>
  <c r="H40" i="17"/>
  <c r="H39" i="17"/>
  <c r="D38" i="17"/>
  <c r="H38" i="17" s="1"/>
  <c r="R10" i="24" s="1"/>
  <c r="C38" i="17"/>
  <c r="B38" i="17"/>
  <c r="H37" i="17"/>
  <c r="H36" i="17"/>
  <c r="H33" i="17"/>
  <c r="H32" i="17"/>
  <c r="H31" i="17"/>
  <c r="H30" i="17"/>
  <c r="H29" i="17"/>
  <c r="H28" i="17"/>
  <c r="D27" i="17"/>
  <c r="C27" i="17"/>
  <c r="B27" i="17"/>
  <c r="H26" i="17"/>
  <c r="H25" i="17"/>
  <c r="H24" i="17"/>
  <c r="H23" i="17"/>
  <c r="H22" i="17"/>
  <c r="H21" i="17"/>
  <c r="H20" i="17"/>
  <c r="H19" i="17"/>
  <c r="G18" i="17"/>
  <c r="F18" i="17"/>
  <c r="F7" i="17" s="1"/>
  <c r="E18" i="17"/>
  <c r="E7" i="17"/>
  <c r="D18" i="17"/>
  <c r="C18" i="17"/>
  <c r="B18" i="17"/>
  <c r="H17" i="17"/>
  <c r="H16" i="17"/>
  <c r="D15" i="17"/>
  <c r="C15" i="17"/>
  <c r="B15" i="17"/>
  <c r="H14" i="17"/>
  <c r="H13" i="17"/>
  <c r="H12" i="17"/>
  <c r="H11" i="17"/>
  <c r="H10" i="17"/>
  <c r="D9" i="17"/>
  <c r="C9" i="17"/>
  <c r="C8" i="17" s="1"/>
  <c r="B9" i="17"/>
  <c r="B8" i="17" s="1"/>
  <c r="G7" i="17"/>
  <c r="H44" i="18"/>
  <c r="H43" i="18"/>
  <c r="H42" i="18"/>
  <c r="H41" i="18"/>
  <c r="H40" i="18"/>
  <c r="H39" i="18"/>
  <c r="D38" i="18"/>
  <c r="C38" i="18"/>
  <c r="B38" i="18"/>
  <c r="H37" i="18"/>
  <c r="H36" i="18"/>
  <c r="H33" i="18"/>
  <c r="H32" i="18"/>
  <c r="H31" i="18"/>
  <c r="H30" i="18"/>
  <c r="H29" i="18"/>
  <c r="H28" i="18"/>
  <c r="D27" i="18"/>
  <c r="C27" i="18"/>
  <c r="B27" i="18"/>
  <c r="H26" i="18"/>
  <c r="H25" i="18"/>
  <c r="H24" i="18"/>
  <c r="H23" i="18"/>
  <c r="H22" i="18"/>
  <c r="H21" i="18"/>
  <c r="H20" i="18"/>
  <c r="H19" i="18"/>
  <c r="G18" i="18"/>
  <c r="G7" i="18" s="1"/>
  <c r="F18" i="18"/>
  <c r="E18" i="18"/>
  <c r="D18" i="18"/>
  <c r="C18" i="18"/>
  <c r="H18" i="18" s="1"/>
  <c r="S8" i="24" s="1"/>
  <c r="B18" i="18"/>
  <c r="H17" i="18"/>
  <c r="H16" i="18"/>
  <c r="D15" i="18"/>
  <c r="C15" i="18"/>
  <c r="B15" i="18"/>
  <c r="H14" i="18"/>
  <c r="H13" i="18"/>
  <c r="H12" i="18"/>
  <c r="H11" i="18"/>
  <c r="H10" i="18"/>
  <c r="D9" i="18"/>
  <c r="H9" i="18" s="1"/>
  <c r="C9" i="18"/>
  <c r="B9" i="18"/>
  <c r="C8" i="18"/>
  <c r="F7" i="18"/>
  <c r="E7" i="18"/>
  <c r="H44" i="19"/>
  <c r="H43" i="19"/>
  <c r="H42" i="19"/>
  <c r="H41" i="19"/>
  <c r="H40" i="19"/>
  <c r="H39" i="19"/>
  <c r="D38" i="19"/>
  <c r="H38" i="19" s="1"/>
  <c r="C38" i="19"/>
  <c r="B38" i="19"/>
  <c r="H37" i="19"/>
  <c r="H36" i="19"/>
  <c r="H33" i="19"/>
  <c r="H32" i="19"/>
  <c r="H31" i="19"/>
  <c r="H30" i="19"/>
  <c r="H29" i="19"/>
  <c r="H28" i="19"/>
  <c r="D27" i="19"/>
  <c r="C27" i="19"/>
  <c r="H27" i="19" s="1"/>
  <c r="T9" i="24" s="1"/>
  <c r="B27" i="19"/>
  <c r="H26" i="19"/>
  <c r="H25" i="19"/>
  <c r="H24" i="19"/>
  <c r="H23" i="19"/>
  <c r="H22" i="19"/>
  <c r="H21" i="19"/>
  <c r="H20" i="19"/>
  <c r="H19" i="19"/>
  <c r="G18" i="19"/>
  <c r="G7" i="19" s="1"/>
  <c r="F18" i="19"/>
  <c r="E18" i="19"/>
  <c r="E7" i="19" s="1"/>
  <c r="D18" i="19"/>
  <c r="C18" i="19"/>
  <c r="B18" i="19"/>
  <c r="H17" i="19"/>
  <c r="H16" i="19"/>
  <c r="D15" i="19"/>
  <c r="C15" i="19"/>
  <c r="B15" i="19"/>
  <c r="H15" i="19" s="1"/>
  <c r="H14" i="19"/>
  <c r="H13" i="19"/>
  <c r="H12" i="19"/>
  <c r="H11" i="19"/>
  <c r="H10" i="19"/>
  <c r="D9" i="19"/>
  <c r="D8" i="19" s="1"/>
  <c r="C9" i="19"/>
  <c r="B9" i="19"/>
  <c r="H9" i="19" s="1"/>
  <c r="C8" i="19"/>
  <c r="F7" i="19"/>
  <c r="H44" i="20"/>
  <c r="H43" i="20"/>
  <c r="H42" i="20"/>
  <c r="H41" i="20"/>
  <c r="H40" i="20"/>
  <c r="H39" i="20"/>
  <c r="D38" i="20"/>
  <c r="C38" i="20"/>
  <c r="B38" i="20"/>
  <c r="H37" i="20"/>
  <c r="H36" i="20"/>
  <c r="H33" i="20"/>
  <c r="H32" i="20"/>
  <c r="H31" i="20"/>
  <c r="H30" i="20"/>
  <c r="H29" i="20"/>
  <c r="H28" i="20"/>
  <c r="D27" i="20"/>
  <c r="C27" i="20"/>
  <c r="B27" i="20"/>
  <c r="H27" i="20" s="1"/>
  <c r="U9" i="24" s="1"/>
  <c r="H26" i="20"/>
  <c r="H25" i="20"/>
  <c r="H24" i="20"/>
  <c r="H23" i="20"/>
  <c r="H22" i="20"/>
  <c r="H21" i="20"/>
  <c r="H20" i="20"/>
  <c r="H19" i="20"/>
  <c r="G18" i="20"/>
  <c r="F18" i="20"/>
  <c r="F7" i="20"/>
  <c r="E18" i="20"/>
  <c r="D18" i="20"/>
  <c r="C18" i="20"/>
  <c r="B18" i="20"/>
  <c r="H18" i="20" s="1"/>
  <c r="U8" i="24" s="1"/>
  <c r="H17" i="20"/>
  <c r="H16" i="20"/>
  <c r="D15" i="20"/>
  <c r="D8" i="20"/>
  <c r="D7" i="20" s="1"/>
  <c r="C15" i="20"/>
  <c r="B15" i="20"/>
  <c r="H15" i="20" s="1"/>
  <c r="H14" i="20"/>
  <c r="H13" i="20"/>
  <c r="H12" i="20"/>
  <c r="H11" i="20"/>
  <c r="H10" i="20"/>
  <c r="D9" i="20"/>
  <c r="C9" i="20"/>
  <c r="B9" i="20"/>
  <c r="C8" i="20"/>
  <c r="C7" i="20" s="1"/>
  <c r="G7" i="20"/>
  <c r="E7" i="20"/>
  <c r="H44" i="21"/>
  <c r="H43" i="21"/>
  <c r="H42" i="21"/>
  <c r="H41" i="21"/>
  <c r="H40" i="21"/>
  <c r="H39" i="21"/>
  <c r="D38" i="21"/>
  <c r="C38" i="21"/>
  <c r="B38" i="21"/>
  <c r="H37" i="21"/>
  <c r="H36" i="21"/>
  <c r="H33" i="21"/>
  <c r="H32" i="21"/>
  <c r="H31" i="21"/>
  <c r="H30" i="21"/>
  <c r="H29" i="21"/>
  <c r="H28" i="21"/>
  <c r="D27" i="21"/>
  <c r="C27" i="21"/>
  <c r="H27" i="21" s="1"/>
  <c r="V9" i="24" s="1"/>
  <c r="B27" i="21"/>
  <c r="H26" i="21"/>
  <c r="H25" i="21"/>
  <c r="H24" i="21"/>
  <c r="H23" i="21"/>
  <c r="H22" i="21"/>
  <c r="H21" i="21"/>
  <c r="H20" i="21"/>
  <c r="H19" i="21"/>
  <c r="G18" i="21"/>
  <c r="F18" i="21"/>
  <c r="E18" i="21"/>
  <c r="E7" i="21" s="1"/>
  <c r="D18" i="21"/>
  <c r="C18" i="21"/>
  <c r="B18" i="21"/>
  <c r="H17" i="21"/>
  <c r="H16" i="21"/>
  <c r="D15" i="21"/>
  <c r="C15" i="21"/>
  <c r="C8" i="21" s="1"/>
  <c r="B15" i="21"/>
  <c r="H14" i="21"/>
  <c r="H13" i="21"/>
  <c r="H12" i="21"/>
  <c r="H11" i="21"/>
  <c r="H10" i="21"/>
  <c r="D9" i="21"/>
  <c r="D8" i="21" s="1"/>
  <c r="C9" i="21"/>
  <c r="B9" i="21"/>
  <c r="B8" i="21"/>
  <c r="G7" i="21"/>
  <c r="F7" i="21"/>
  <c r="H44" i="22"/>
  <c r="H43" i="22"/>
  <c r="H42" i="22"/>
  <c r="H41" i="22"/>
  <c r="H40" i="22"/>
  <c r="H39" i="22"/>
  <c r="D38" i="22"/>
  <c r="C38" i="22"/>
  <c r="H38" i="22" s="1"/>
  <c r="W10" i="24" s="1"/>
  <c r="B38" i="22"/>
  <c r="H37" i="22"/>
  <c r="H36" i="22"/>
  <c r="H33" i="22"/>
  <c r="H32" i="22"/>
  <c r="H31" i="22"/>
  <c r="H30" i="22"/>
  <c r="H29" i="22"/>
  <c r="H28" i="22"/>
  <c r="D27" i="22"/>
  <c r="H27" i="22" s="1"/>
  <c r="W9" i="24" s="1"/>
  <c r="C27" i="22"/>
  <c r="B27" i="22"/>
  <c r="H26" i="22"/>
  <c r="H25" i="22"/>
  <c r="H24" i="22"/>
  <c r="H23" i="22"/>
  <c r="H22" i="22"/>
  <c r="H21" i="22"/>
  <c r="H20" i="22"/>
  <c r="H19" i="22"/>
  <c r="G18" i="22"/>
  <c r="F18" i="22"/>
  <c r="E18" i="22"/>
  <c r="D18" i="22"/>
  <c r="C18" i="22"/>
  <c r="B18" i="22"/>
  <c r="H17" i="22"/>
  <c r="H16" i="22"/>
  <c r="D15" i="22"/>
  <c r="C15" i="22"/>
  <c r="B15" i="22"/>
  <c r="H14" i="22"/>
  <c r="H13" i="22"/>
  <c r="H12" i="22"/>
  <c r="H11" i="22"/>
  <c r="H10" i="22"/>
  <c r="D9" i="22"/>
  <c r="C9" i="22"/>
  <c r="H9" i="22" s="1"/>
  <c r="B9" i="22"/>
  <c r="D8" i="22"/>
  <c r="D7" i="22" s="1"/>
  <c r="C8" i="22"/>
  <c r="C7" i="22" s="1"/>
  <c r="G7" i="22"/>
  <c r="F7" i="22"/>
  <c r="E7" i="22"/>
  <c r="H44" i="23"/>
  <c r="H43" i="23"/>
  <c r="H42" i="23"/>
  <c r="H41" i="23"/>
  <c r="H40" i="23"/>
  <c r="H39" i="23"/>
  <c r="D38" i="23"/>
  <c r="C38" i="23"/>
  <c r="B38" i="23"/>
  <c r="H37" i="23"/>
  <c r="H36" i="23"/>
  <c r="H33" i="23"/>
  <c r="H32" i="23"/>
  <c r="H31" i="23"/>
  <c r="H30" i="23"/>
  <c r="H29" i="23"/>
  <c r="H28" i="23"/>
  <c r="D27" i="23"/>
  <c r="C27" i="23"/>
  <c r="B27" i="23"/>
  <c r="H27" i="23" s="1"/>
  <c r="X9" i="24" s="1"/>
  <c r="H26" i="23"/>
  <c r="H25" i="23"/>
  <c r="H24" i="23"/>
  <c r="H23" i="23"/>
  <c r="H22" i="23"/>
  <c r="H21" i="23"/>
  <c r="H20" i="23"/>
  <c r="H19" i="23"/>
  <c r="G18" i="23"/>
  <c r="G7" i="23"/>
  <c r="F18" i="23"/>
  <c r="F7" i="23" s="1"/>
  <c r="E18" i="23"/>
  <c r="D18" i="23"/>
  <c r="C18" i="23"/>
  <c r="B18" i="23"/>
  <c r="H18" i="23" s="1"/>
  <c r="X8" i="24" s="1"/>
  <c r="H17" i="23"/>
  <c r="H16" i="23"/>
  <c r="D15" i="23"/>
  <c r="C15" i="23"/>
  <c r="B15" i="23"/>
  <c r="H14" i="23"/>
  <c r="H13" i="23"/>
  <c r="H12" i="23"/>
  <c r="H11" i="23"/>
  <c r="H10" i="23"/>
  <c r="D9" i="23"/>
  <c r="D8" i="23" s="1"/>
  <c r="D7" i="23" s="1"/>
  <c r="C9" i="23"/>
  <c r="C8" i="23" s="1"/>
  <c r="B9" i="23"/>
  <c r="E7" i="23"/>
  <c r="H44" i="25"/>
  <c r="H43" i="25"/>
  <c r="H42" i="25"/>
  <c r="H41" i="25"/>
  <c r="H40" i="25"/>
  <c r="H39" i="25"/>
  <c r="D38" i="25"/>
  <c r="C38" i="25"/>
  <c r="B38" i="25"/>
  <c r="H38" i="25"/>
  <c r="Y10" i="24" s="1"/>
  <c r="H37" i="25"/>
  <c r="H36" i="25"/>
  <c r="H33" i="25"/>
  <c r="H32" i="25"/>
  <c r="H31" i="25"/>
  <c r="H30" i="25"/>
  <c r="H29" i="25"/>
  <c r="H28" i="25"/>
  <c r="D27" i="25"/>
  <c r="C27" i="25"/>
  <c r="B27" i="25"/>
  <c r="H26" i="25"/>
  <c r="H25" i="25"/>
  <c r="H24" i="25"/>
  <c r="H23" i="25"/>
  <c r="H22" i="25"/>
  <c r="H21" i="25"/>
  <c r="H20" i="25"/>
  <c r="H19" i="25"/>
  <c r="G18" i="25"/>
  <c r="F18" i="25"/>
  <c r="F7" i="25"/>
  <c r="E18" i="25"/>
  <c r="D18" i="25"/>
  <c r="C18" i="25"/>
  <c r="B18" i="25"/>
  <c r="H17" i="25"/>
  <c r="H16" i="25"/>
  <c r="D15" i="25"/>
  <c r="C15" i="25"/>
  <c r="B15" i="25"/>
  <c r="H15" i="25" s="1"/>
  <c r="H14" i="25"/>
  <c r="H13" i="25"/>
  <c r="H12" i="25"/>
  <c r="H11" i="25"/>
  <c r="H10" i="25"/>
  <c r="D9" i="25"/>
  <c r="D8" i="25" s="1"/>
  <c r="D7" i="25" s="1"/>
  <c r="C9" i="25"/>
  <c r="B9" i="25"/>
  <c r="C8" i="25"/>
  <c r="B8" i="25"/>
  <c r="G7" i="25"/>
  <c r="E7" i="25"/>
  <c r="H44" i="2"/>
  <c r="H43" i="2"/>
  <c r="H42" i="2"/>
  <c r="H41" i="2"/>
  <c r="H40" i="2"/>
  <c r="H39" i="2"/>
  <c r="D38" i="2"/>
  <c r="C38" i="2"/>
  <c r="B38" i="2"/>
  <c r="H37" i="2"/>
  <c r="H36" i="2"/>
  <c r="H33" i="2"/>
  <c r="H32" i="2"/>
  <c r="H31" i="2"/>
  <c r="H30" i="2"/>
  <c r="H29" i="2"/>
  <c r="H28" i="2"/>
  <c r="D27" i="2"/>
  <c r="C27" i="2"/>
  <c r="B27" i="2"/>
  <c r="H26" i="2"/>
  <c r="H25" i="2"/>
  <c r="H24" i="2"/>
  <c r="H23" i="2"/>
  <c r="H22" i="2"/>
  <c r="H21" i="2"/>
  <c r="H20" i="2"/>
  <c r="H19" i="2"/>
  <c r="G18" i="2"/>
  <c r="F18" i="2"/>
  <c r="E18" i="2"/>
  <c r="E7" i="2"/>
  <c r="D18" i="2"/>
  <c r="C18" i="2"/>
  <c r="B18" i="2"/>
  <c r="H17" i="2"/>
  <c r="H16" i="2"/>
  <c r="D15" i="2"/>
  <c r="C15" i="2"/>
  <c r="B15" i="2"/>
  <c r="H15" i="2" s="1"/>
  <c r="H14" i="2"/>
  <c r="H13" i="2"/>
  <c r="H12" i="2"/>
  <c r="H11" i="2"/>
  <c r="H10" i="2"/>
  <c r="D9" i="2"/>
  <c r="D8" i="2" s="1"/>
  <c r="C9" i="2"/>
  <c r="C8" i="2" s="1"/>
  <c r="B9" i="2"/>
  <c r="B8" i="2"/>
  <c r="G7" i="2"/>
  <c r="F7" i="2"/>
  <c r="D27" i="1"/>
  <c r="B27" i="1"/>
  <c r="G18" i="1"/>
  <c r="G7" i="1" s="1"/>
  <c r="F18" i="1"/>
  <c r="E18" i="1"/>
  <c r="D18" i="1"/>
  <c r="C18" i="1"/>
  <c r="H18" i="1" s="1"/>
  <c r="B8" i="24" s="1"/>
  <c r="B18" i="1"/>
  <c r="F7" i="1"/>
  <c r="E7" i="1"/>
  <c r="H44" i="1"/>
  <c r="H43" i="1"/>
  <c r="H42" i="1"/>
  <c r="H41" i="1"/>
  <c r="H40" i="1"/>
  <c r="H39" i="1"/>
  <c r="H37" i="1"/>
  <c r="H36" i="1"/>
  <c r="H33" i="1"/>
  <c r="H32" i="1"/>
  <c r="H31" i="1"/>
  <c r="H30" i="1"/>
  <c r="H29" i="1"/>
  <c r="H28" i="1"/>
  <c r="H26" i="1"/>
  <c r="H25" i="1"/>
  <c r="H24" i="1"/>
  <c r="H23" i="1"/>
  <c r="H17" i="1"/>
  <c r="H16" i="1"/>
  <c r="H14" i="1"/>
  <c r="H13" i="1"/>
  <c r="H12" i="1"/>
  <c r="H11" i="1"/>
  <c r="H10" i="1"/>
  <c r="D15" i="1"/>
  <c r="C15" i="1"/>
  <c r="B15" i="1"/>
  <c r="B8" i="1" s="1"/>
  <c r="D9" i="1"/>
  <c r="D8" i="1" s="1"/>
  <c r="C9" i="1"/>
  <c r="C8" i="1" s="1"/>
  <c r="B9" i="1"/>
  <c r="C38" i="1"/>
  <c r="D38" i="1"/>
  <c r="B38" i="1"/>
  <c r="H38" i="1" s="1"/>
  <c r="B10" i="24" s="1"/>
  <c r="C27" i="1"/>
  <c r="H27" i="1" s="1"/>
  <c r="B9" i="24" s="1"/>
  <c r="I10" i="24"/>
  <c r="H18" i="2"/>
  <c r="C8" i="24" s="1"/>
  <c r="H18" i="21"/>
  <c r="V8" i="24" s="1"/>
  <c r="T10" i="24"/>
  <c r="H38" i="15"/>
  <c r="P10" i="24" s="1"/>
  <c r="C7" i="12"/>
  <c r="B8" i="11"/>
  <c r="H15" i="8"/>
  <c r="H15" i="6"/>
  <c r="B8" i="6"/>
  <c r="H15" i="5"/>
  <c r="H27" i="17"/>
  <c r="R9" i="24" s="1"/>
  <c r="H18" i="25"/>
  <c r="B7" i="25"/>
  <c r="B8" i="23"/>
  <c r="H18" i="22"/>
  <c r="W8" i="24" s="1"/>
  <c r="B8" i="19"/>
  <c r="B7" i="19" s="1"/>
  <c r="H18" i="16"/>
  <c r="Q8" i="24" s="1"/>
  <c r="B8" i="15"/>
  <c r="H15" i="14"/>
  <c r="B8" i="14"/>
  <c r="C8" i="13"/>
  <c r="C7" i="13" s="1"/>
  <c r="H15" i="13"/>
  <c r="H18" i="13"/>
  <c r="N8" i="24" s="1"/>
  <c r="D7" i="7"/>
  <c r="C7" i="4"/>
  <c r="H15" i="22"/>
  <c r="B8" i="22"/>
  <c r="H15" i="18"/>
  <c r="B8" i="18"/>
  <c r="B7" i="18" s="1"/>
  <c r="H18" i="17"/>
  <c r="R8" i="24" s="1"/>
  <c r="H15" i="12"/>
  <c r="H15" i="10"/>
  <c r="B8" i="10"/>
  <c r="H8" i="10" s="1"/>
  <c r="K7" i="24" s="1"/>
  <c r="C8" i="9"/>
  <c r="C7" i="9" s="1"/>
  <c r="H15" i="9"/>
  <c r="H18" i="9"/>
  <c r="J8" i="24"/>
  <c r="H27" i="7"/>
  <c r="H9" i="24" s="1"/>
  <c r="C8" i="6"/>
  <c r="C7" i="6" s="1"/>
  <c r="D7" i="3"/>
  <c r="H38" i="3"/>
  <c r="D10" i="24" s="1"/>
  <c r="B8" i="12"/>
  <c r="B8" i="8"/>
  <c r="B8" i="4"/>
  <c r="B7" i="4" s="1"/>
  <c r="B7" i="8"/>
  <c r="B7" i="11"/>
  <c r="H8" i="22"/>
  <c r="W7" i="24" s="1"/>
  <c r="B7" i="22"/>
  <c r="B7" i="15"/>
  <c r="B7" i="23"/>
  <c r="B8" i="26"/>
  <c r="Y8" i="24"/>
  <c r="C7" i="27"/>
  <c r="B7" i="28"/>
  <c r="H7" i="28" l="1"/>
  <c r="H18" i="28"/>
  <c r="AB8" i="24" s="1"/>
  <c r="H15" i="28"/>
  <c r="H38" i="27"/>
  <c r="AA10" i="24" s="1"/>
  <c r="H18" i="27"/>
  <c r="AA8" i="24" s="1"/>
  <c r="D7" i="27"/>
  <c r="C7" i="26"/>
  <c r="H8" i="26"/>
  <c r="Z7" i="24" s="1"/>
  <c r="H9" i="26"/>
  <c r="H15" i="26"/>
  <c r="H8" i="25"/>
  <c r="Y7" i="24" s="1"/>
  <c r="C7" i="25"/>
  <c r="H9" i="25"/>
  <c r="H38" i="23"/>
  <c r="X10" i="24" s="1"/>
  <c r="H9" i="23"/>
  <c r="H15" i="23"/>
  <c r="H7" i="22"/>
  <c r="H15" i="21"/>
  <c r="H38" i="21"/>
  <c r="V10" i="24" s="1"/>
  <c r="D7" i="21"/>
  <c r="H9" i="20"/>
  <c r="H38" i="20"/>
  <c r="U10" i="24" s="1"/>
  <c r="H18" i="19"/>
  <c r="T8" i="24" s="1"/>
  <c r="D8" i="18"/>
  <c r="D7" i="18" s="1"/>
  <c r="B7" i="17"/>
  <c r="D8" i="17"/>
  <c r="H8" i="17" s="1"/>
  <c r="R7" i="24" s="1"/>
  <c r="R11" i="24" s="1"/>
  <c r="H9" i="17"/>
  <c r="C7" i="16"/>
  <c r="H38" i="16"/>
  <c r="Q10" i="24" s="1"/>
  <c r="H9" i="15"/>
  <c r="C7" i="14"/>
  <c r="H18" i="14"/>
  <c r="O8" i="24" s="1"/>
  <c r="D7" i="12"/>
  <c r="H8" i="12"/>
  <c r="M7" i="24" s="1"/>
  <c r="H9" i="12"/>
  <c r="H38" i="12"/>
  <c r="M10" i="24" s="1"/>
  <c r="H9" i="11"/>
  <c r="B7" i="10"/>
  <c r="B8" i="9"/>
  <c r="H38" i="9"/>
  <c r="J10" i="24" s="1"/>
  <c r="H27" i="8"/>
  <c r="I9" i="24" s="1"/>
  <c r="C8" i="8"/>
  <c r="C7" i="8" s="1"/>
  <c r="H7" i="8" s="1"/>
  <c r="H15" i="7"/>
  <c r="H38" i="7"/>
  <c r="H10" i="24" s="1"/>
  <c r="H9" i="6"/>
  <c r="C8" i="5"/>
  <c r="H27" i="5"/>
  <c r="F9" i="24" s="1"/>
  <c r="B7" i="5"/>
  <c r="H38" i="5"/>
  <c r="F10" i="24" s="1"/>
  <c r="H18" i="4"/>
  <c r="E8" i="24" s="1"/>
  <c r="H38" i="4"/>
  <c r="E10" i="24" s="1"/>
  <c r="H9" i="4"/>
  <c r="H27" i="4"/>
  <c r="E9" i="24" s="1"/>
  <c r="H8" i="3"/>
  <c r="D7" i="24" s="1"/>
  <c r="H18" i="3"/>
  <c r="D8" i="24" s="1"/>
  <c r="H9" i="3"/>
  <c r="H38" i="2"/>
  <c r="C10" i="24" s="1"/>
  <c r="H9" i="1"/>
  <c r="H15" i="1"/>
  <c r="B7" i="9"/>
  <c r="H27" i="25"/>
  <c r="Y9" i="24" s="1"/>
  <c r="Y11" i="24" s="1"/>
  <c r="C7" i="15"/>
  <c r="H7" i="15" s="1"/>
  <c r="D7" i="26"/>
  <c r="H27" i="26"/>
  <c r="Z9" i="24" s="1"/>
  <c r="AA9" i="24"/>
  <c r="C7" i="1"/>
  <c r="M11" i="24"/>
  <c r="B7" i="12"/>
  <c r="H7" i="12" s="1"/>
  <c r="H27" i="16"/>
  <c r="Q9" i="24" s="1"/>
  <c r="B7" i="6"/>
  <c r="D7" i="2"/>
  <c r="H27" i="14"/>
  <c r="O9" i="24" s="1"/>
  <c r="H27" i="11"/>
  <c r="L9" i="24" s="1"/>
  <c r="C7" i="3"/>
  <c r="H7" i="25"/>
  <c r="D7" i="1"/>
  <c r="H27" i="18"/>
  <c r="S9" i="24" s="1"/>
  <c r="H27" i="15"/>
  <c r="P9" i="24" s="1"/>
  <c r="D11" i="24"/>
  <c r="D7" i="19"/>
  <c r="H8" i="19"/>
  <c r="T7" i="24" s="1"/>
  <c r="T11" i="24" s="1"/>
  <c r="C7" i="23"/>
  <c r="H7" i="23" s="1"/>
  <c r="H8" i="23"/>
  <c r="X7" i="24" s="1"/>
  <c r="X11" i="24" s="1"/>
  <c r="D7" i="9"/>
  <c r="H7" i="9" s="1"/>
  <c r="H8" i="9"/>
  <c r="J7" i="24" s="1"/>
  <c r="J11" i="24" s="1"/>
  <c r="D7" i="14"/>
  <c r="H8" i="14"/>
  <c r="O7" i="24" s="1"/>
  <c r="W11" i="24"/>
  <c r="H9" i="13"/>
  <c r="B8" i="13"/>
  <c r="H9" i="7"/>
  <c r="B8" i="7"/>
  <c r="H15" i="27"/>
  <c r="B8" i="27"/>
  <c r="B7" i="26"/>
  <c r="H7" i="26" s="1"/>
  <c r="H8" i="15"/>
  <c r="P7" i="24" s="1"/>
  <c r="P11" i="24" s="1"/>
  <c r="H8" i="18"/>
  <c r="S7" i="24" s="1"/>
  <c r="H8" i="6"/>
  <c r="G7" i="24" s="1"/>
  <c r="B7" i="14"/>
  <c r="B7" i="3"/>
  <c r="C7" i="21"/>
  <c r="H8" i="21"/>
  <c r="V7" i="24" s="1"/>
  <c r="V11" i="24" s="1"/>
  <c r="C8" i="11"/>
  <c r="H8" i="28"/>
  <c r="AB7" i="24" s="1"/>
  <c r="H8" i="8"/>
  <c r="I7" i="24" s="1"/>
  <c r="H8" i="1"/>
  <c r="B7" i="24" s="1"/>
  <c r="B11" i="24" s="1"/>
  <c r="B7" i="1"/>
  <c r="H9" i="2"/>
  <c r="C7" i="19"/>
  <c r="H7" i="19" s="1"/>
  <c r="H15" i="17"/>
  <c r="H9" i="16"/>
  <c r="H15" i="16"/>
  <c r="B8" i="16"/>
  <c r="H9" i="14"/>
  <c r="D7" i="11"/>
  <c r="C7" i="10"/>
  <c r="H7" i="10" s="1"/>
  <c r="H9" i="8"/>
  <c r="H27" i="6"/>
  <c r="G9" i="24" s="1"/>
  <c r="B7" i="21"/>
  <c r="C7" i="2"/>
  <c r="H8" i="2"/>
  <c r="C7" i="24" s="1"/>
  <c r="H27" i="2"/>
  <c r="C9" i="24" s="1"/>
  <c r="B7" i="2"/>
  <c r="H9" i="21"/>
  <c r="B8" i="20"/>
  <c r="C7" i="18"/>
  <c r="H7" i="18" s="1"/>
  <c r="H38" i="18"/>
  <c r="S10" i="24" s="1"/>
  <c r="C7" i="17"/>
  <c r="H9" i="10"/>
  <c r="H38" i="10"/>
  <c r="K10" i="24" s="1"/>
  <c r="K11" i="24" s="1"/>
  <c r="H18" i="8"/>
  <c r="I8" i="24" s="1"/>
  <c r="D7" i="6"/>
  <c r="H7" i="6" s="1"/>
  <c r="H18" i="6"/>
  <c r="G8" i="24" s="1"/>
  <c r="D7" i="5"/>
  <c r="H18" i="5"/>
  <c r="F8" i="24" s="1"/>
  <c r="D8" i="4"/>
  <c r="H18" i="26"/>
  <c r="Z8" i="24" s="1"/>
  <c r="H9" i="28"/>
  <c r="H27" i="28"/>
  <c r="AB9" i="24" s="1"/>
  <c r="H38" i="28"/>
  <c r="AB10" i="24" s="1"/>
  <c r="AF11" i="24"/>
  <c r="AC7" i="24"/>
  <c r="AC11" i="24" s="1"/>
  <c r="H7" i="29"/>
  <c r="H7" i="21" l="1"/>
  <c r="D7" i="17"/>
  <c r="H7" i="17" s="1"/>
  <c r="C7" i="5"/>
  <c r="H7" i="5" s="1"/>
  <c r="H8" i="5"/>
  <c r="F7" i="24" s="1"/>
  <c r="F11" i="24" s="1"/>
  <c r="H7" i="3"/>
  <c r="C11" i="24"/>
  <c r="Z11" i="24"/>
  <c r="O11" i="24"/>
  <c r="S11" i="24"/>
  <c r="H7" i="2"/>
  <c r="H7" i="1"/>
  <c r="G11" i="24"/>
  <c r="B7" i="13"/>
  <c r="H7" i="13" s="1"/>
  <c r="H8" i="13"/>
  <c r="N7" i="24" s="1"/>
  <c r="N11" i="24" s="1"/>
  <c r="B7" i="27"/>
  <c r="H7" i="27" s="1"/>
  <c r="H8" i="27"/>
  <c r="AA7" i="24" s="1"/>
  <c r="AA11" i="24" s="1"/>
  <c r="H8" i="20"/>
  <c r="U7" i="24" s="1"/>
  <c r="U11" i="24" s="1"/>
  <c r="B7" i="20"/>
  <c r="H7" i="20" s="1"/>
  <c r="H8" i="16"/>
  <c r="Q7" i="24" s="1"/>
  <c r="Q11" i="24" s="1"/>
  <c r="B7" i="16"/>
  <c r="H7" i="16" s="1"/>
  <c r="I11" i="24"/>
  <c r="H7" i="14"/>
  <c r="B7" i="7"/>
  <c r="H7" i="7" s="1"/>
  <c r="H8" i="7"/>
  <c r="H7" i="24" s="1"/>
  <c r="H11" i="24" s="1"/>
  <c r="C7" i="11"/>
  <c r="H7" i="11" s="1"/>
  <c r="H8" i="11"/>
  <c r="L7" i="24" s="1"/>
  <c r="L11" i="24" s="1"/>
  <c r="D7" i="4"/>
  <c r="H7" i="4" s="1"/>
  <c r="H8" i="4"/>
  <c r="E7" i="24" s="1"/>
  <c r="E11" i="24" s="1"/>
  <c r="AB11" i="24"/>
</calcChain>
</file>

<file path=xl/sharedStrings.xml><?xml version="1.0" encoding="utf-8"?>
<sst xmlns="http://schemas.openxmlformats.org/spreadsheetml/2006/main" count="1589" uniqueCount="92">
  <si>
    <t>GASES DE EFECTO INVERNADERO</t>
  </si>
  <si>
    <t>HFCs</t>
  </si>
  <si>
    <t>PFCs</t>
  </si>
  <si>
    <t xml:space="preserve">Total </t>
  </si>
  <si>
    <t>CATEGORÍAS DE ACTIVIDAD</t>
  </si>
  <si>
    <t>Total Emisiones</t>
  </si>
  <si>
    <t>1. Procesado de la energía</t>
  </si>
  <si>
    <t>A.  Actividades de combustión</t>
  </si>
  <si>
    <t>1.  Industrias del Sector Energético</t>
  </si>
  <si>
    <t>2.  Industrias manufactureras y de la construcción</t>
  </si>
  <si>
    <t>3.  Transporte</t>
  </si>
  <si>
    <t>4.  Otros Sectores</t>
  </si>
  <si>
    <t>5. Otros</t>
  </si>
  <si>
    <t>B.  Emisiones fugitivas de los combustibles</t>
  </si>
  <si>
    <t>1. Combustibles sólidos</t>
  </si>
  <si>
    <t>2. Petróleo y gas natural</t>
  </si>
  <si>
    <t>2.. Procesos Industriales</t>
  </si>
  <si>
    <t>A.  Productos Minerales</t>
  </si>
  <si>
    <t>B.  Industria química</t>
  </si>
  <si>
    <t xml:space="preserve">C.  Producción metalúrgica  </t>
  </si>
  <si>
    <t>A.  Fermentación entérica</t>
  </si>
  <si>
    <t>B. Gestión del estiércol</t>
  </si>
  <si>
    <t>C.  Cultivo de arroz</t>
  </si>
  <si>
    <t>D. Suelos agrícolas</t>
  </si>
  <si>
    <t>F.  Quema en el campo de residuos agrícolas</t>
  </si>
  <si>
    <t>A.  Depósito en vertederos</t>
  </si>
  <si>
    <t>C.  Incineración de residuos</t>
  </si>
  <si>
    <r>
      <t>EMISIONES DE CO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 xml:space="preserve"> EQUIVALENTE</t>
    </r>
  </si>
  <si>
    <r>
      <t>CO</t>
    </r>
    <r>
      <rPr>
        <b/>
        <vertAlign val="subscript"/>
        <sz val="9"/>
        <color indexed="8"/>
        <rFont val="Times New Roman"/>
        <family val="1"/>
      </rPr>
      <t>2</t>
    </r>
  </si>
  <si>
    <r>
      <t>CH</t>
    </r>
    <r>
      <rPr>
        <b/>
        <vertAlign val="subscript"/>
        <sz val="9"/>
        <color indexed="8"/>
        <rFont val="Times New Roman"/>
        <family val="1"/>
      </rPr>
      <t>4</t>
    </r>
  </si>
  <si>
    <r>
      <t>N</t>
    </r>
    <r>
      <rPr>
        <b/>
        <vertAlign val="subscript"/>
        <sz val="9"/>
        <color indexed="8"/>
        <rFont val="Times New Roman"/>
        <family val="1"/>
      </rPr>
      <t>2</t>
    </r>
    <r>
      <rPr>
        <b/>
        <sz val="9"/>
        <color indexed="8"/>
        <rFont val="Times New Roman"/>
        <family val="1"/>
      </rPr>
      <t>O</t>
    </r>
  </si>
  <si>
    <r>
      <t>SF</t>
    </r>
    <r>
      <rPr>
        <b/>
        <vertAlign val="subscript"/>
        <sz val="9"/>
        <color indexed="8"/>
        <rFont val="Times New Roman"/>
        <family val="1"/>
      </rPr>
      <t>6</t>
    </r>
  </si>
  <si>
    <r>
      <t>CO</t>
    </r>
    <r>
      <rPr>
        <b/>
        <vertAlign val="subscript"/>
        <sz val="9"/>
        <color indexed="8"/>
        <rFont val="Times New Roman"/>
        <family val="1"/>
      </rPr>
      <t>2</t>
    </r>
    <r>
      <rPr>
        <b/>
        <sz val="9"/>
        <color indexed="8"/>
        <rFont val="Times New Roman"/>
        <family val="1"/>
      </rPr>
      <t xml:space="preserve"> equivalente (Kilotoneladas)</t>
    </r>
  </si>
  <si>
    <t>Año 2012</t>
  </si>
  <si>
    <t>Año 2011</t>
  </si>
  <si>
    <t>Año 2010</t>
  </si>
  <si>
    <t>Año 2009</t>
  </si>
  <si>
    <t>Año 2008</t>
  </si>
  <si>
    <t>Año 2007</t>
  </si>
  <si>
    <t>Año 2006</t>
  </si>
  <si>
    <t>Año 2005</t>
  </si>
  <si>
    <t>Año 2004</t>
  </si>
  <si>
    <t>Año 2003</t>
  </si>
  <si>
    <t>Año 2002</t>
  </si>
  <si>
    <t>Año 2001</t>
  </si>
  <si>
    <t>Año 2000</t>
  </si>
  <si>
    <t>Año 1999</t>
  </si>
  <si>
    <t>Año 1998</t>
  </si>
  <si>
    <t>Año 1997</t>
  </si>
  <si>
    <t>Año 1996</t>
  </si>
  <si>
    <t>Año 1995</t>
  </si>
  <si>
    <t>Año 1994</t>
  </si>
  <si>
    <t>Año 1993</t>
  </si>
  <si>
    <t>Año 1992</t>
  </si>
  <si>
    <t>Año 1991</t>
  </si>
  <si>
    <t>Año 1990</t>
  </si>
  <si>
    <t>EVOLUCIÓN DE LA EMISIONES DE CO2 EQUIVALENTE POR SECTOR DE ACTIVIDAD</t>
  </si>
  <si>
    <t>SECTOR</t>
  </si>
  <si>
    <t>Total</t>
  </si>
  <si>
    <t>D.  Productos no energéticos y uso de disolventes</t>
  </si>
  <si>
    <t>E.  Industria electrónica</t>
  </si>
  <si>
    <t>G. producción y uso de otros productos</t>
  </si>
  <si>
    <t>H.  Otros</t>
  </si>
  <si>
    <t>F.  Uso de sustitutivos de los GEIs</t>
  </si>
  <si>
    <t>E.  Quemas planificadas de sabanas</t>
  </si>
  <si>
    <t>3.  Agricultura</t>
  </si>
  <si>
    <t>4.  Cambios de uso del suelo y silvicultura</t>
  </si>
  <si>
    <t>5.  Tratamiento y eliminación de residuos</t>
  </si>
  <si>
    <t>6.  Otros</t>
  </si>
  <si>
    <t>D.  Tratmiento de aguas residuales</t>
  </si>
  <si>
    <t>B.  Tratmiento biológico de residuos sólidos</t>
  </si>
  <si>
    <t>E.  Otros</t>
  </si>
  <si>
    <t>3. Agricultura</t>
  </si>
  <si>
    <t>5. Tratamiento y eliminación de residuos</t>
  </si>
  <si>
    <t>2. Procesos Industriales y uso de productos</t>
  </si>
  <si>
    <t>Año 2013</t>
  </si>
  <si>
    <t>CO2</t>
  </si>
  <si>
    <t>CH4</t>
  </si>
  <si>
    <t>N2O</t>
  </si>
  <si>
    <t>SF6</t>
  </si>
  <si>
    <t>CO2 equivalente (Kilotoneladas)</t>
  </si>
  <si>
    <t>G. Enmiendas calizas</t>
  </si>
  <si>
    <t>H. Fertilización con urea</t>
  </si>
  <si>
    <t>Año 2014</t>
  </si>
  <si>
    <t>Año 2015</t>
  </si>
  <si>
    <t>Año 2016</t>
  </si>
  <si>
    <t>Año 2017</t>
  </si>
  <si>
    <t>Año 2018</t>
  </si>
  <si>
    <t>Año 2019</t>
  </si>
  <si>
    <t>Año 2020</t>
  </si>
  <si>
    <t>I. Aplicación fertilizante con carbono</t>
  </si>
  <si>
    <t>Galicia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</si>
</sst>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#,##0.000"/>
    <numFmt numFmtId="166" formatCode="#,##0.0000"/>
  </numFmts>
  <fonts count="16" x14ac:knownFonts="1">
    <font>
      <sz val="10"/>
      <name val="Arial"/>
    </font>
    <font>
      <sz val="10"/>
      <name val="Arial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12"/>
      <name val="Times New Roman"/>
      <family val="1"/>
    </font>
    <font>
      <sz val="8"/>
      <name val="Helvetica"/>
      <family val="2"/>
    </font>
    <font>
      <b/>
      <vertAlign val="subscript"/>
      <sz val="12"/>
      <name val="Times New Roman"/>
      <family val="1"/>
    </font>
    <font>
      <sz val="12"/>
      <color indexed="8"/>
      <name val="Times New Roman"/>
      <family val="1"/>
    </font>
    <font>
      <sz val="10"/>
      <name val="Times New Roman"/>
      <family val="1"/>
    </font>
    <font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vertAlign val="subscript"/>
      <sz val="9"/>
      <color indexed="8"/>
      <name val="Times New Roman"/>
      <family val="1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49" fontId="2" fillId="0" borderId="1" applyNumberFormat="0" applyFont="0" applyFill="0" applyBorder="0" applyProtection="0">
      <alignment horizontal="left" vertical="center" indent="5"/>
    </xf>
    <xf numFmtId="4" fontId="3" fillId="0" borderId="2" applyFill="0" applyBorder="0" applyProtection="0">
      <alignment horizontal="right" vertical="center"/>
    </xf>
    <xf numFmtId="0" fontId="4" fillId="0" borderId="0" applyNumberFormat="0" applyFill="0" applyBorder="0" applyAlignment="0" applyProtection="0"/>
    <xf numFmtId="4" fontId="2" fillId="0" borderId="3" applyFill="0" applyBorder="0" applyProtection="0">
      <alignment horizontal="right" vertical="center"/>
    </xf>
    <xf numFmtId="49" fontId="3" fillId="0" borderId="3" applyNumberFormat="0" applyFill="0" applyBorder="0" applyProtection="0">
      <alignment horizontal="left" vertical="center"/>
    </xf>
    <xf numFmtId="0" fontId="2" fillId="0" borderId="3" applyNumberFormat="0" applyFill="0" applyAlignment="0" applyProtection="0"/>
    <xf numFmtId="0" fontId="5" fillId="2" borderId="0" applyNumberFormat="0" applyFont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4" fillId="0" borderId="0" xfId="3" applyFont="1"/>
    <xf numFmtId="0" fontId="2" fillId="0" borderId="0" xfId="8"/>
    <xf numFmtId="2" fontId="7" fillId="0" borderId="0" xfId="8" applyNumberFormat="1" applyFont="1" applyFill="1"/>
    <xf numFmtId="0" fontId="8" fillId="0" borderId="0" xfId="8" applyFont="1" applyBorder="1" applyAlignment="1">
      <alignment horizontal="right"/>
    </xf>
    <xf numFmtId="0" fontId="4" fillId="0" borderId="0" xfId="3"/>
    <xf numFmtId="0" fontId="2" fillId="0" borderId="0" xfId="8" applyBorder="1" applyAlignment="1">
      <alignment horizontal="right"/>
    </xf>
    <xf numFmtId="0" fontId="9" fillId="0" borderId="0" xfId="8" applyNumberFormat="1" applyFont="1" applyBorder="1" applyAlignment="1">
      <alignment horizontal="left"/>
    </xf>
    <xf numFmtId="2" fontId="10" fillId="0" borderId="0" xfId="8" applyNumberFormat="1" applyFont="1" applyFill="1"/>
    <xf numFmtId="0" fontId="2" fillId="0" borderId="4" xfId="8" applyBorder="1"/>
    <xf numFmtId="2" fontId="11" fillId="0" borderId="5" xfId="8" applyNumberFormat="1" applyFont="1" applyFill="1" applyBorder="1" applyAlignment="1">
      <alignment vertical="top"/>
    </xf>
    <xf numFmtId="2" fontId="11" fillId="0" borderId="6" xfId="8" applyNumberFormat="1" applyFont="1" applyFill="1" applyBorder="1" applyAlignment="1">
      <alignment horizontal="center" vertical="top"/>
    </xf>
    <xf numFmtId="2" fontId="11" fillId="0" borderId="7" xfId="8" applyNumberFormat="1" applyFont="1" applyFill="1" applyBorder="1" applyAlignment="1">
      <alignment horizontal="center" vertical="top"/>
    </xf>
    <xf numFmtId="2" fontId="11" fillId="0" borderId="8" xfId="8" applyNumberFormat="1" applyFont="1" applyFill="1" applyBorder="1" applyAlignment="1">
      <alignment horizontal="left" vertical="top"/>
    </xf>
    <xf numFmtId="2" fontId="11" fillId="0" borderId="9" xfId="8" applyNumberFormat="1" applyFont="1" applyFill="1" applyBorder="1"/>
    <xf numFmtId="4" fontId="3" fillId="0" borderId="10" xfId="2" applyFill="1" applyBorder="1">
      <alignment horizontal="right" vertical="center"/>
    </xf>
    <xf numFmtId="4" fontId="3" fillId="0" borderId="11" xfId="2" applyFill="1" applyBorder="1">
      <alignment horizontal="right" vertical="center"/>
    </xf>
    <xf numFmtId="2" fontId="11" fillId="0" borderId="12" xfId="8" applyNumberFormat="1" applyFont="1" applyFill="1" applyBorder="1" applyAlignment="1">
      <alignment vertical="center"/>
    </xf>
    <xf numFmtId="4" fontId="3" fillId="0" borderId="2" xfId="2" applyFill="1" applyBorder="1">
      <alignment horizontal="right" vertical="center"/>
    </xf>
    <xf numFmtId="4" fontId="3" fillId="2" borderId="2" xfId="2" applyFill="1" applyBorder="1">
      <alignment horizontal="right" vertical="center"/>
    </xf>
    <xf numFmtId="4" fontId="3" fillId="2" borderId="13" xfId="2" applyFill="1" applyBorder="1">
      <alignment horizontal="right" vertical="center"/>
    </xf>
    <xf numFmtId="4" fontId="3" fillId="0" borderId="7" xfId="2" applyFill="1" applyBorder="1">
      <alignment horizontal="right" vertical="center"/>
    </xf>
    <xf numFmtId="2" fontId="9" fillId="0" borderId="1" xfId="8" applyNumberFormat="1" applyFont="1" applyFill="1" applyBorder="1" applyAlignment="1">
      <alignment horizontal="left" vertical="center" indent="2"/>
    </xf>
    <xf numFmtId="4" fontId="2" fillId="0" borderId="2" xfId="4" applyFill="1" applyBorder="1">
      <alignment horizontal="right" vertical="center"/>
    </xf>
    <xf numFmtId="2" fontId="9" fillId="2" borderId="3" xfId="7" applyNumberFormat="1" applyFont="1" applyBorder="1" applyAlignment="1">
      <alignment horizontal="right"/>
    </xf>
    <xf numFmtId="4" fontId="2" fillId="0" borderId="14" xfId="4" applyFill="1" applyBorder="1">
      <alignment horizontal="right" vertical="center"/>
    </xf>
    <xf numFmtId="49" fontId="9" fillId="0" borderId="1" xfId="1" applyFont="1" applyFill="1" applyBorder="1" applyAlignment="1">
      <alignment horizontal="left" vertical="center" indent="4"/>
    </xf>
    <xf numFmtId="4" fontId="2" fillId="0" borderId="3" xfId="4" applyFill="1" applyBorder="1">
      <alignment horizontal="right" vertical="center"/>
    </xf>
    <xf numFmtId="4" fontId="2" fillId="0" borderId="15" xfId="4" applyFill="1" applyBorder="1">
      <alignment horizontal="right" vertical="center"/>
    </xf>
    <xf numFmtId="4" fontId="2" fillId="0" borderId="3" xfId="4" applyFont="1" applyFill="1" applyBorder="1">
      <alignment horizontal="right" vertical="center"/>
    </xf>
    <xf numFmtId="49" fontId="9" fillId="0" borderId="16" xfId="1" applyFont="1" applyFill="1" applyBorder="1" applyAlignment="1">
      <alignment horizontal="left" vertical="center" indent="4"/>
    </xf>
    <xf numFmtId="4" fontId="2" fillId="0" borderId="17" xfId="4" applyFill="1" applyBorder="1">
      <alignment horizontal="right" vertical="center"/>
    </xf>
    <xf numFmtId="2" fontId="9" fillId="2" borderId="17" xfId="7" applyNumberFormat="1" applyFont="1" applyBorder="1" applyAlignment="1">
      <alignment horizontal="right"/>
    </xf>
    <xf numFmtId="4" fontId="2" fillId="0" borderId="18" xfId="4" applyFill="1" applyBorder="1">
      <alignment horizontal="right" vertical="center"/>
    </xf>
    <xf numFmtId="4" fontId="3" fillId="0" borderId="6" xfId="2" applyFill="1" applyBorder="1">
      <alignment horizontal="right" vertical="center"/>
    </xf>
    <xf numFmtId="4" fontId="3" fillId="0" borderId="19" xfId="2" applyNumberFormat="1" applyFill="1" applyBorder="1">
      <alignment horizontal="right" vertical="center"/>
    </xf>
    <xf numFmtId="2" fontId="9" fillId="2" borderId="2" xfId="7" applyNumberFormat="1" applyFont="1" applyBorder="1" applyAlignment="1">
      <alignment horizontal="right"/>
    </xf>
    <xf numFmtId="4" fontId="2" fillId="0" borderId="3" xfId="4" applyNumberFormat="1" applyFill="1" applyBorder="1">
      <alignment horizontal="right" vertical="center"/>
    </xf>
    <xf numFmtId="2" fontId="9" fillId="0" borderId="16" xfId="8" applyNumberFormat="1" applyFont="1" applyFill="1" applyBorder="1" applyAlignment="1">
      <alignment horizontal="left" vertical="center" indent="2"/>
    </xf>
    <xf numFmtId="2" fontId="11" fillId="0" borderId="20" xfId="8" applyNumberFormat="1" applyFont="1" applyFill="1" applyBorder="1" applyAlignment="1">
      <alignment vertical="center"/>
    </xf>
    <xf numFmtId="4" fontId="3" fillId="0" borderId="0" xfId="2" applyFill="1" applyBorder="1">
      <alignment horizontal="right" vertical="center"/>
    </xf>
    <xf numFmtId="4" fontId="3" fillId="0" borderId="21" xfId="2" applyFill="1" applyBorder="1">
      <alignment horizontal="right" vertical="center"/>
    </xf>
    <xf numFmtId="2" fontId="11" fillId="0" borderId="12" xfId="8" quotePrefix="1" applyNumberFormat="1" applyFont="1" applyFill="1" applyBorder="1" applyAlignment="1">
      <alignment horizontal="left" vertical="center"/>
    </xf>
    <xf numFmtId="2" fontId="11" fillId="2" borderId="2" xfId="7" applyNumberFormat="1" applyFont="1" applyBorder="1" applyAlignment="1">
      <alignment horizontal="right"/>
    </xf>
    <xf numFmtId="2" fontId="11" fillId="2" borderId="13" xfId="7" applyNumberFormat="1" applyFont="1" applyBorder="1" applyAlignment="1">
      <alignment horizontal="right"/>
    </xf>
    <xf numFmtId="2" fontId="2" fillId="2" borderId="2" xfId="7" applyNumberFormat="1" applyFont="1" applyBorder="1" applyAlignment="1">
      <alignment horizontal="right" vertical="center"/>
    </xf>
    <xf numFmtId="2" fontId="2" fillId="2" borderId="3" xfId="7" applyNumberFormat="1" applyFont="1" applyBorder="1" applyAlignment="1">
      <alignment horizontal="right" vertical="center"/>
    </xf>
    <xf numFmtId="4" fontId="2" fillId="0" borderId="3" xfId="4" applyFill="1" applyBorder="1" applyProtection="1">
      <alignment horizontal="right" vertical="center"/>
      <protection locked="0"/>
    </xf>
    <xf numFmtId="2" fontId="11" fillId="0" borderId="9" xfId="8" applyNumberFormat="1" applyFont="1" applyFill="1" applyBorder="1" applyAlignment="1">
      <alignment vertical="center"/>
    </xf>
    <xf numFmtId="4" fontId="3" fillId="0" borderId="22" xfId="2" applyFill="1" applyBorder="1">
      <alignment horizontal="right" vertical="center"/>
    </xf>
    <xf numFmtId="2" fontId="11" fillId="2" borderId="23" xfId="7" applyNumberFormat="1" applyFont="1" applyBorder="1" applyAlignment="1">
      <alignment horizontal="right"/>
    </xf>
    <xf numFmtId="2" fontId="11" fillId="2" borderId="24" xfId="7" applyNumberFormat="1" applyFont="1" applyBorder="1" applyAlignment="1">
      <alignment horizontal="right"/>
    </xf>
    <xf numFmtId="4" fontId="3" fillId="0" borderId="7" xfId="4" applyFont="1" applyFill="1" applyBorder="1">
      <alignment horizontal="right" vertical="center"/>
    </xf>
    <xf numFmtId="4" fontId="3" fillId="0" borderId="25" xfId="2" applyFill="1" applyBorder="1">
      <alignment horizontal="right" vertical="center"/>
    </xf>
    <xf numFmtId="0" fontId="13" fillId="0" borderId="0" xfId="0" applyFont="1"/>
    <xf numFmtId="0" fontId="14" fillId="0" borderId="0" xfId="0" applyFont="1"/>
    <xf numFmtId="0" fontId="14" fillId="3" borderId="26" xfId="0" applyFont="1" applyFill="1" applyBorder="1"/>
    <xf numFmtId="0" fontId="14" fillId="3" borderId="20" xfId="0" applyFont="1" applyFill="1" applyBorder="1" applyAlignment="1">
      <alignment horizontal="center"/>
    </xf>
    <xf numFmtId="0" fontId="14" fillId="3" borderId="22" xfId="0" applyFont="1" applyFill="1" applyBorder="1" applyAlignment="1">
      <alignment horizontal="center"/>
    </xf>
    <xf numFmtId="0" fontId="0" fillId="3" borderId="28" xfId="0" applyFill="1" applyBorder="1"/>
    <xf numFmtId="164" fontId="1" fillId="0" borderId="12" xfId="9" applyNumberFormat="1" applyBorder="1"/>
    <xf numFmtId="164" fontId="1" fillId="0" borderId="2" xfId="9" applyNumberFormat="1" applyBorder="1"/>
    <xf numFmtId="164" fontId="1" fillId="0" borderId="29" xfId="9" applyNumberFormat="1" applyBorder="1"/>
    <xf numFmtId="164" fontId="1" fillId="0" borderId="1" xfId="9" applyNumberFormat="1" applyBorder="1"/>
    <xf numFmtId="164" fontId="1" fillId="0" borderId="3" xfId="9" applyNumberFormat="1" applyBorder="1"/>
    <xf numFmtId="164" fontId="1" fillId="0" borderId="30" xfId="9" applyNumberFormat="1" applyBorder="1"/>
    <xf numFmtId="164" fontId="1" fillId="0" borderId="31" xfId="9" applyNumberFormat="1" applyBorder="1"/>
    <xf numFmtId="164" fontId="1" fillId="0" borderId="32" xfId="9" applyNumberFormat="1" applyBorder="1"/>
    <xf numFmtId="164" fontId="1" fillId="0" borderId="33" xfId="9" applyNumberFormat="1" applyBorder="1"/>
    <xf numFmtId="0" fontId="14" fillId="3" borderId="34" xfId="0" applyFont="1" applyFill="1" applyBorder="1"/>
    <xf numFmtId="164" fontId="14" fillId="4" borderId="20" xfId="9" applyNumberFormat="1" applyFont="1" applyFill="1" applyBorder="1"/>
    <xf numFmtId="164" fontId="14" fillId="4" borderId="22" xfId="9" applyNumberFormat="1" applyFont="1" applyFill="1" applyBorder="1"/>
    <xf numFmtId="164" fontId="14" fillId="4" borderId="27" xfId="9" applyNumberFormat="1" applyFont="1" applyFill="1" applyBorder="1"/>
    <xf numFmtId="0" fontId="15" fillId="3" borderId="35" xfId="0" applyFont="1" applyFill="1" applyBorder="1"/>
    <xf numFmtId="0" fontId="15" fillId="3" borderId="36" xfId="0" applyFont="1" applyFill="1" applyBorder="1"/>
    <xf numFmtId="2" fontId="9" fillId="0" borderId="31" xfId="8" applyNumberFormat="1" applyFont="1" applyFill="1" applyBorder="1" applyAlignment="1">
      <alignment horizontal="left" vertical="center" indent="2"/>
    </xf>
    <xf numFmtId="2" fontId="9" fillId="2" borderId="32" xfId="7" applyNumberFormat="1" applyFont="1" applyBorder="1" applyAlignment="1">
      <alignment horizontal="right"/>
    </xf>
    <xf numFmtId="4" fontId="2" fillId="0" borderId="32" xfId="4" applyFill="1" applyBorder="1">
      <alignment horizontal="right" vertical="center"/>
    </xf>
    <xf numFmtId="4" fontId="2" fillId="0" borderId="37" xfId="4" applyFill="1" applyBorder="1">
      <alignment horizontal="right" vertical="center"/>
    </xf>
    <xf numFmtId="0" fontId="14" fillId="3" borderId="21" xfId="0" applyFont="1" applyFill="1" applyBorder="1" applyAlignment="1">
      <alignment horizontal="center"/>
    </xf>
    <xf numFmtId="0" fontId="14" fillId="3" borderId="25" xfId="0" applyFont="1" applyFill="1" applyBorder="1" applyAlignment="1">
      <alignment horizontal="center"/>
    </xf>
    <xf numFmtId="164" fontId="14" fillId="4" borderId="40" xfId="9" applyNumberFormat="1" applyFont="1" applyFill="1" applyBorder="1"/>
    <xf numFmtId="165" fontId="3" fillId="0" borderId="7" xfId="2" applyNumberFormat="1" applyFill="1" applyBorder="1">
      <alignment horizontal="right" vertical="center"/>
    </xf>
    <xf numFmtId="165" fontId="2" fillId="0" borderId="15" xfId="4" applyNumberFormat="1" applyFill="1" applyBorder="1">
      <alignment horizontal="right" vertical="center"/>
    </xf>
    <xf numFmtId="165" fontId="2" fillId="0" borderId="14" xfId="4" applyNumberFormat="1" applyFill="1" applyBorder="1">
      <alignment horizontal="right" vertical="center"/>
    </xf>
    <xf numFmtId="165" fontId="2" fillId="0" borderId="37" xfId="4" applyNumberFormat="1" applyFill="1" applyBorder="1">
      <alignment horizontal="right" vertical="center"/>
    </xf>
    <xf numFmtId="165" fontId="2" fillId="0" borderId="18" xfId="4" applyNumberFormat="1" applyFill="1" applyBorder="1">
      <alignment horizontal="right" vertical="center"/>
    </xf>
    <xf numFmtId="166" fontId="2" fillId="0" borderId="18" xfId="4" applyNumberFormat="1" applyFill="1" applyBorder="1">
      <alignment horizontal="right" vertical="center"/>
    </xf>
    <xf numFmtId="2" fontId="0" fillId="0" borderId="0" xfId="0" applyNumberFormat="1"/>
    <xf numFmtId="165" fontId="3" fillId="0" borderId="7" xfId="4" applyNumberFormat="1" applyFont="1" applyFill="1" applyBorder="1">
      <alignment horizontal="right" vertical="center"/>
    </xf>
    <xf numFmtId="2" fontId="11" fillId="0" borderId="38" xfId="8" applyNumberFormat="1" applyFont="1" applyFill="1" applyBorder="1" applyAlignment="1">
      <alignment horizontal="center"/>
    </xf>
    <xf numFmtId="2" fontId="11" fillId="0" borderId="39" xfId="8" applyNumberFormat="1" applyFont="1" applyFill="1" applyBorder="1" applyAlignment="1">
      <alignment horizontal="center"/>
    </xf>
    <xf numFmtId="4" fontId="3" fillId="0" borderId="7" xfId="4" applyNumberFormat="1" applyFont="1" applyFill="1" applyBorder="1">
      <alignment horizontal="right" vertical="center"/>
    </xf>
  </cellXfs>
  <cellStyles count="10">
    <cellStyle name="5x indented GHG Textfiels" xfId="1"/>
    <cellStyle name="Bold GHG Numbers (0.00)" xfId="2"/>
    <cellStyle name="Headline" xfId="3"/>
    <cellStyle name="Normal" xfId="0" builtinId="0"/>
    <cellStyle name="Normal GHG Numbers (0.00)" xfId="4"/>
    <cellStyle name="Normal GHG Textfiels Bold" xfId="5"/>
    <cellStyle name="Normal GHG whole table" xfId="6"/>
    <cellStyle name="Normal GHG-Shade" xfId="7"/>
    <cellStyle name="Normal_Common Reporting Format V1.01" xfId="8"/>
    <cellStyle name="Porcentaje" xfId="9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 sz="14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Evolución de las emisiones de CO</a:t>
            </a:r>
            <a:r>
              <a:rPr lang="es-ES" sz="1400" b="1" i="0" u="none" strike="noStrike" baseline="-25000">
                <a:solidFill>
                  <a:srgbClr val="000000"/>
                </a:solidFill>
                <a:latin typeface="Arial"/>
                <a:cs typeface="Arial"/>
              </a:rPr>
              <a:t>2</a:t>
            </a:r>
            <a:r>
              <a:rPr lang="es-ES" sz="14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 equivalente</a:t>
            </a:r>
          </a:p>
        </c:rich>
      </c:tx>
      <c:layout>
        <c:manualLayout>
          <c:xMode val="edge"/>
          <c:yMode val="edge"/>
          <c:x val="0.25029225734439897"/>
          <c:y val="3.050200424293368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945767415841752"/>
          <c:y val="0.14815309298331583"/>
          <c:w val="0.84644294832250133"/>
          <c:h val="0.61004214757835928"/>
        </c:manualLayout>
      </c:layout>
      <c:areaChart>
        <c:grouping val="stacked"/>
        <c:varyColors val="0"/>
        <c:ser>
          <c:idx val="1"/>
          <c:order val="0"/>
          <c:tx>
            <c:strRef>
              <c:f>'Gráficos evolución'!$A$7</c:f>
              <c:strCache>
                <c:ptCount val="1"/>
                <c:pt idx="0">
                  <c:v>1. Procesado de la energía</c:v>
                </c:pt>
              </c:strCache>
            </c:strRef>
          </c:tx>
          <c:spPr>
            <a:solidFill>
              <a:srgbClr val="FFFF00"/>
            </a:solidFill>
            <a:ln w="12700">
              <a:noFill/>
              <a:prstDash val="solid"/>
            </a:ln>
          </c:spPr>
          <c:cat>
            <c:numRef>
              <c:f>'Gráficos evolución'!$B$6:$AF$6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'Gráficos evolución'!$B$7:$AF$7</c:f>
              <c:numCache>
                <c:formatCode>#,##0.0</c:formatCode>
                <c:ptCount val="31"/>
                <c:pt idx="0">
                  <c:v>23148.965747487662</c:v>
                </c:pt>
                <c:pt idx="1">
                  <c:v>22740.94717197532</c:v>
                </c:pt>
                <c:pt idx="2">
                  <c:v>24741.745177052471</c:v>
                </c:pt>
                <c:pt idx="3">
                  <c:v>24680.697358943646</c:v>
                </c:pt>
                <c:pt idx="4">
                  <c:v>23985.342383638003</c:v>
                </c:pt>
                <c:pt idx="5">
                  <c:v>25943.564224678805</c:v>
                </c:pt>
                <c:pt idx="6">
                  <c:v>24321.707923462956</c:v>
                </c:pt>
                <c:pt idx="7">
                  <c:v>23221.455043224414</c:v>
                </c:pt>
                <c:pt idx="8">
                  <c:v>26112.609691245951</c:v>
                </c:pt>
                <c:pt idx="9">
                  <c:v>26458.157331376071</c:v>
                </c:pt>
                <c:pt idx="10">
                  <c:v>27675.927434156652</c:v>
                </c:pt>
                <c:pt idx="11">
                  <c:v>28337.031846694052</c:v>
                </c:pt>
                <c:pt idx="12">
                  <c:v>30241.27688031485</c:v>
                </c:pt>
                <c:pt idx="13">
                  <c:v>29226.693953560767</c:v>
                </c:pt>
                <c:pt idx="14">
                  <c:v>30357.497827228748</c:v>
                </c:pt>
                <c:pt idx="15">
                  <c:v>29081.533407132985</c:v>
                </c:pt>
                <c:pt idx="16">
                  <c:v>28041.647482856642</c:v>
                </c:pt>
                <c:pt idx="17">
                  <c:v>29198.852371454333</c:v>
                </c:pt>
                <c:pt idx="18">
                  <c:v>23379.139734837623</c:v>
                </c:pt>
                <c:pt idx="19">
                  <c:v>21680.918370151667</c:v>
                </c:pt>
                <c:pt idx="20">
                  <c:v>19963.633828214999</c:v>
                </c:pt>
                <c:pt idx="21">
                  <c:v>21521.701237666628</c:v>
                </c:pt>
                <c:pt idx="22">
                  <c:v>24480.01279809956</c:v>
                </c:pt>
                <c:pt idx="23">
                  <c:v>21508.212521928024</c:v>
                </c:pt>
                <c:pt idx="24">
                  <c:v>21693.746140606803</c:v>
                </c:pt>
                <c:pt idx="25">
                  <c:v>23040.859082571991</c:v>
                </c:pt>
                <c:pt idx="26">
                  <c:v>21778.454598236287</c:v>
                </c:pt>
                <c:pt idx="27">
                  <c:v>23526.650162007347</c:v>
                </c:pt>
                <c:pt idx="28">
                  <c:v>23042.266514526127</c:v>
                </c:pt>
                <c:pt idx="29">
                  <c:v>15875.226743077494</c:v>
                </c:pt>
                <c:pt idx="30">
                  <c:v>13150.620823687994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DF5-4DEA-A530-8418B15BD8A6}"/>
            </c:ext>
          </c:extLst>
        </c:ser>
        <c:ser>
          <c:idx val="3"/>
          <c:order val="1"/>
          <c:tx>
            <c:strRef>
              <c:f>'Gráficos evolución'!$A$8</c:f>
              <c:strCache>
                <c:ptCount val="1"/>
                <c:pt idx="0">
                  <c:v>2. Procesos Industriales y uso de productos</c:v>
                </c:pt>
              </c:strCache>
            </c:strRef>
          </c:tx>
          <c:spPr>
            <a:solidFill>
              <a:schemeClr val="accent1"/>
            </a:solidFill>
            <a:ln w="12700">
              <a:noFill/>
              <a:prstDash val="solid"/>
            </a:ln>
          </c:spPr>
          <c:cat>
            <c:numRef>
              <c:f>'Gráficos evolución'!$B$6:$AF$6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'Gráficos evolución'!$B$8:$AF$8</c:f>
              <c:numCache>
                <c:formatCode>#,##0.0</c:formatCode>
                <c:ptCount val="31"/>
                <c:pt idx="0">
                  <c:v>2091.9517158986273</c:v>
                </c:pt>
                <c:pt idx="1">
                  <c:v>1986.357969838137</c:v>
                </c:pt>
                <c:pt idx="2">
                  <c:v>1858.5536489576541</c:v>
                </c:pt>
                <c:pt idx="3">
                  <c:v>1894.5660924529236</c:v>
                </c:pt>
                <c:pt idx="4">
                  <c:v>1997.9185689210656</c:v>
                </c:pt>
                <c:pt idx="5">
                  <c:v>2127.7873862739848</c:v>
                </c:pt>
                <c:pt idx="6">
                  <c:v>2087.1330935286992</c:v>
                </c:pt>
                <c:pt idx="7">
                  <c:v>2159.9719503081096</c:v>
                </c:pt>
                <c:pt idx="8">
                  <c:v>2210.8789373022737</c:v>
                </c:pt>
                <c:pt idx="9">
                  <c:v>2257.9144087056252</c:v>
                </c:pt>
                <c:pt idx="10">
                  <c:v>2010.3153771183715</c:v>
                </c:pt>
                <c:pt idx="11">
                  <c:v>1914.5547410221973</c:v>
                </c:pt>
                <c:pt idx="12">
                  <c:v>2060.3073322645018</c:v>
                </c:pt>
                <c:pt idx="13">
                  <c:v>2185.8625933893672</c:v>
                </c:pt>
                <c:pt idx="14">
                  <c:v>2332.0847940209555</c:v>
                </c:pt>
                <c:pt idx="15">
                  <c:v>2358.8262886489019</c:v>
                </c:pt>
                <c:pt idx="16">
                  <c:v>2621.6787648920613</c:v>
                </c:pt>
                <c:pt idx="17">
                  <c:v>2755.5662847942267</c:v>
                </c:pt>
                <c:pt idx="18">
                  <c:v>2815.4027681066873</c:v>
                </c:pt>
                <c:pt idx="19">
                  <c:v>2305.9431536039961</c:v>
                </c:pt>
                <c:pt idx="20">
                  <c:v>2615.6913807004562</c:v>
                </c:pt>
                <c:pt idx="21">
                  <c:v>2585.4532825165716</c:v>
                </c:pt>
                <c:pt idx="22">
                  <c:v>2465.7707482403252</c:v>
                </c:pt>
                <c:pt idx="23">
                  <c:v>2337.7260476508013</c:v>
                </c:pt>
                <c:pt idx="24">
                  <c:v>2359.5117906911678</c:v>
                </c:pt>
                <c:pt idx="25">
                  <c:v>1968.7099515431316</c:v>
                </c:pt>
                <c:pt idx="26">
                  <c:v>1931.6929405530038</c:v>
                </c:pt>
                <c:pt idx="27">
                  <c:v>1976.976379341852</c:v>
                </c:pt>
                <c:pt idx="28">
                  <c:v>1999.2505032695769</c:v>
                </c:pt>
                <c:pt idx="29">
                  <c:v>1618.0526207391308</c:v>
                </c:pt>
                <c:pt idx="30">
                  <c:v>1317.1464568367401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DF5-4DEA-A530-8418B15BD8A6}"/>
            </c:ext>
          </c:extLst>
        </c:ser>
        <c:ser>
          <c:idx val="4"/>
          <c:order val="2"/>
          <c:tx>
            <c:strRef>
              <c:f>'Gráficos evolución'!$A$9</c:f>
              <c:strCache>
                <c:ptCount val="1"/>
                <c:pt idx="0">
                  <c:v>3. Agricultura</c:v>
                </c:pt>
              </c:strCache>
            </c:strRef>
          </c:tx>
          <c:spPr>
            <a:solidFill>
              <a:srgbClr val="993366"/>
            </a:solidFill>
            <a:ln w="12700">
              <a:noFill/>
              <a:prstDash val="solid"/>
            </a:ln>
          </c:spPr>
          <c:cat>
            <c:numRef>
              <c:f>'Gráficos evolución'!$B$6:$AF$6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'Gráficos evolución'!$B$9:$AF$9</c:f>
              <c:numCache>
                <c:formatCode>#,##0.0</c:formatCode>
                <c:ptCount val="31"/>
                <c:pt idx="0">
                  <c:v>3095.9978340079997</c:v>
                </c:pt>
                <c:pt idx="1">
                  <c:v>3307.6148479439998</c:v>
                </c:pt>
                <c:pt idx="2">
                  <c:v>3322.5431099789998</c:v>
                </c:pt>
                <c:pt idx="3">
                  <c:v>3290.4077621840001</c:v>
                </c:pt>
                <c:pt idx="4">
                  <c:v>3305.7710536200002</c:v>
                </c:pt>
                <c:pt idx="5">
                  <c:v>3616.378476807</c:v>
                </c:pt>
                <c:pt idx="6">
                  <c:v>3770.4315256210002</c:v>
                </c:pt>
                <c:pt idx="7">
                  <c:v>3625.0911443660002</c:v>
                </c:pt>
                <c:pt idx="8">
                  <c:v>3680.9054246810001</c:v>
                </c:pt>
                <c:pt idx="9">
                  <c:v>3769.9816727879993</c:v>
                </c:pt>
                <c:pt idx="10">
                  <c:v>3804.978552824</c:v>
                </c:pt>
                <c:pt idx="11">
                  <c:v>3839.5577392649998</c:v>
                </c:pt>
                <c:pt idx="12">
                  <c:v>3995.1022119210002</c:v>
                </c:pt>
                <c:pt idx="13">
                  <c:v>3878.3007365670005</c:v>
                </c:pt>
                <c:pt idx="14">
                  <c:v>3761.8632974090006</c:v>
                </c:pt>
                <c:pt idx="15">
                  <c:v>3791.847325831</c:v>
                </c:pt>
                <c:pt idx="16">
                  <c:v>3577.5738709090001</c:v>
                </c:pt>
                <c:pt idx="17">
                  <c:v>3618.8404770699999</c:v>
                </c:pt>
                <c:pt idx="18">
                  <c:v>3568.2621095869999</c:v>
                </c:pt>
                <c:pt idx="19">
                  <c:v>3567.932053477</c:v>
                </c:pt>
                <c:pt idx="20">
                  <c:v>3644.0010036439999</c:v>
                </c:pt>
                <c:pt idx="21">
                  <c:v>3755.3887530729999</c:v>
                </c:pt>
                <c:pt idx="22">
                  <c:v>3693.2207067320001</c:v>
                </c:pt>
                <c:pt idx="23">
                  <c:v>3730.6510777359999</c:v>
                </c:pt>
                <c:pt idx="24">
                  <c:v>3763.8767305059996</c:v>
                </c:pt>
                <c:pt idx="25">
                  <c:v>3759.5197272679998</c:v>
                </c:pt>
                <c:pt idx="26">
                  <c:v>3696.0225695130002</c:v>
                </c:pt>
                <c:pt idx="27">
                  <c:v>3685.5476401619999</c:v>
                </c:pt>
                <c:pt idx="28">
                  <c:v>3647.9277309119993</c:v>
                </c:pt>
                <c:pt idx="29">
                  <c:v>3670.0540133280001</c:v>
                </c:pt>
                <c:pt idx="30">
                  <c:v>3724.358059446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DF5-4DEA-A530-8418B15BD8A6}"/>
            </c:ext>
          </c:extLst>
        </c:ser>
        <c:ser>
          <c:idx val="2"/>
          <c:order val="3"/>
          <c:tx>
            <c:strRef>
              <c:f>'Gráficos evolución'!$A$10</c:f>
              <c:strCache>
                <c:ptCount val="1"/>
                <c:pt idx="0">
                  <c:v>5. Tratamiento y eliminación de residuos</c:v>
                </c:pt>
              </c:strCache>
            </c:strRef>
          </c:tx>
          <c:spPr>
            <a:ln>
              <a:noFill/>
            </a:ln>
          </c:spPr>
          <c:cat>
            <c:numRef>
              <c:f>'Gráficos evolución'!$B$6:$AF$6</c:f>
              <c:numCache>
                <c:formatCode>General</c:formatCode>
                <c:ptCount val="3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</c:numCache>
            </c:numRef>
          </c:cat>
          <c:val>
            <c:numRef>
              <c:f>'Gráficos evolución'!$B$10:$AF$10</c:f>
              <c:numCache>
                <c:formatCode>#,##0.0</c:formatCode>
                <c:ptCount val="31"/>
                <c:pt idx="0">
                  <c:v>676.56807770268745</c:v>
                </c:pt>
                <c:pt idx="1">
                  <c:v>683.75270091412506</c:v>
                </c:pt>
                <c:pt idx="2">
                  <c:v>700.63468360468744</c:v>
                </c:pt>
                <c:pt idx="3">
                  <c:v>698.50007160043754</c:v>
                </c:pt>
                <c:pt idx="4">
                  <c:v>708.14500656900009</c:v>
                </c:pt>
                <c:pt idx="5">
                  <c:v>697.93251283943732</c:v>
                </c:pt>
                <c:pt idx="6">
                  <c:v>705.4830940774375</c:v>
                </c:pt>
                <c:pt idx="7">
                  <c:v>725.55782486300006</c:v>
                </c:pt>
                <c:pt idx="8">
                  <c:v>726.43594170874997</c:v>
                </c:pt>
                <c:pt idx="9">
                  <c:v>726.13962765262499</c:v>
                </c:pt>
                <c:pt idx="10">
                  <c:v>733.64639144568753</c:v>
                </c:pt>
                <c:pt idx="11">
                  <c:v>728.88558271487511</c:v>
                </c:pt>
                <c:pt idx="12">
                  <c:v>665.8341253801874</c:v>
                </c:pt>
                <c:pt idx="13">
                  <c:v>620.76202335156245</c:v>
                </c:pt>
                <c:pt idx="14">
                  <c:v>565.95653134606243</c:v>
                </c:pt>
                <c:pt idx="15">
                  <c:v>565.85244460118747</c:v>
                </c:pt>
                <c:pt idx="16">
                  <c:v>594.23942365981259</c:v>
                </c:pt>
                <c:pt idx="17">
                  <c:v>614.65494504212495</c:v>
                </c:pt>
                <c:pt idx="18">
                  <c:v>606.28756992593742</c:v>
                </c:pt>
                <c:pt idx="19">
                  <c:v>596.95148516549989</c:v>
                </c:pt>
                <c:pt idx="20">
                  <c:v>559.11384894774994</c:v>
                </c:pt>
                <c:pt idx="21">
                  <c:v>556.16883490225007</c:v>
                </c:pt>
                <c:pt idx="22">
                  <c:v>609.74004912074986</c:v>
                </c:pt>
                <c:pt idx="23">
                  <c:v>504.41941259587509</c:v>
                </c:pt>
                <c:pt idx="24">
                  <c:v>493.51717375368753</c:v>
                </c:pt>
                <c:pt idx="25">
                  <c:v>465.57085658899996</c:v>
                </c:pt>
                <c:pt idx="26">
                  <c:v>445.72831104424995</c:v>
                </c:pt>
                <c:pt idx="27">
                  <c:v>430.73114516097655</c:v>
                </c:pt>
                <c:pt idx="28">
                  <c:v>429.9111040536875</c:v>
                </c:pt>
                <c:pt idx="29">
                  <c:v>413.93206337231248</c:v>
                </c:pt>
                <c:pt idx="30">
                  <c:v>410.97888217424997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6DF5-4DEA-A530-8418B15BD8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6827360"/>
        <c:axId val="1686837696"/>
      </c:areaChart>
      <c:catAx>
        <c:axId val="1686827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686837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86837696"/>
        <c:scaling>
          <c:orientation val="minMax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CO2-eq (Gg)          .</a:t>
                </a:r>
              </a:p>
            </c:rich>
          </c:tx>
          <c:layout>
            <c:manualLayout>
              <c:xMode val="edge"/>
              <c:yMode val="edge"/>
              <c:x val="2.8442331883056563E-2"/>
              <c:y val="0.2984850096352335"/>
            </c:manualLayout>
          </c:layout>
          <c:overlay val="0"/>
          <c:spPr>
            <a:noFill/>
            <a:ln w="25400">
              <a:noFill/>
            </a:ln>
          </c:spPr>
        </c:title>
        <c:numFmt formatCode="#,##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S"/>
          </a:p>
        </c:txPr>
        <c:crossAx val="1686827360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20364690190003973"/>
          <c:y val="0.84970156508214245"/>
          <c:w val="0.77067758044227119"/>
          <c:h val="4.6009412222165036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S"/>
    </a:p>
  </c:txPr>
  <c:printSettings>
    <c:headerFooter alignWithMargins="0"/>
    <c:pageMargins b="1" l="0.75" r="0.75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2500591</xdr:colOff>
      <xdr:row>15</xdr:row>
      <xdr:rowOff>0</xdr:rowOff>
    </xdr:from>
    <xdr:to>
      <xdr:col>22</xdr:col>
      <xdr:colOff>582705</xdr:colOff>
      <xdr:row>42</xdr:row>
      <xdr:rowOff>0</xdr:rowOff>
    </xdr:to>
    <xdr:graphicFrame macro="">
      <xdr:nvGraphicFramePr>
        <xdr:cNvPr id="1064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>
    <pageSetUpPr fitToPage="1"/>
  </sheetPr>
  <dimension ref="A1:I44"/>
  <sheetViews>
    <sheetView topLeftCell="A22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9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9" ht="15.75" x14ac:dyDescent="0.25">
      <c r="A2" s="5"/>
      <c r="B2" s="3"/>
      <c r="C2" s="3"/>
      <c r="D2" s="3"/>
      <c r="E2" s="3"/>
      <c r="F2" s="3"/>
      <c r="G2" s="3"/>
      <c r="H2" s="6" t="s">
        <v>55</v>
      </c>
    </row>
    <row r="3" spans="1:9" ht="15.75" x14ac:dyDescent="0.25">
      <c r="A3" s="2"/>
      <c r="B3" s="3"/>
      <c r="C3" s="3"/>
      <c r="D3" s="3"/>
      <c r="E3" s="3"/>
      <c r="F3" s="3"/>
      <c r="G3" s="3"/>
      <c r="H3" s="7"/>
    </row>
    <row r="4" spans="1:9" ht="16.5" thickBot="1" x14ac:dyDescent="0.3">
      <c r="A4" s="8"/>
      <c r="B4" s="3"/>
      <c r="C4" s="3"/>
      <c r="D4" s="3"/>
      <c r="E4" s="3"/>
      <c r="F4" s="3"/>
      <c r="G4" s="3"/>
      <c r="H4" s="9"/>
    </row>
    <row r="5" spans="1:9" ht="13.5" x14ac:dyDescent="0.2">
      <c r="A5" s="10" t="s">
        <v>0</v>
      </c>
      <c r="B5" s="11" t="s">
        <v>28</v>
      </c>
      <c r="C5" s="11" t="s">
        <v>29</v>
      </c>
      <c r="D5" s="11" t="s">
        <v>30</v>
      </c>
      <c r="E5" s="11" t="s">
        <v>1</v>
      </c>
      <c r="F5" s="11" t="s">
        <v>2</v>
      </c>
      <c r="G5" s="11" t="s">
        <v>31</v>
      </c>
      <c r="H5" s="12" t="s">
        <v>3</v>
      </c>
    </row>
    <row r="6" spans="1:9" ht="14.25" thickBot="1" x14ac:dyDescent="0.3">
      <c r="A6" s="13" t="s">
        <v>4</v>
      </c>
      <c r="B6" s="90" t="s">
        <v>32</v>
      </c>
      <c r="C6" s="90"/>
      <c r="D6" s="90"/>
      <c r="E6" s="90"/>
      <c r="F6" s="90"/>
      <c r="G6" s="90"/>
      <c r="H6" s="91"/>
    </row>
    <row r="7" spans="1:9" ht="14.25" thickTop="1" thickBot="1" x14ac:dyDescent="0.25">
      <c r="A7" s="14" t="s">
        <v>5</v>
      </c>
      <c r="B7" s="15">
        <f t="shared" ref="B7:G7" si="0">SUM(B8,B18,B27,B37,B38,B44)</f>
        <v>24020.573529519836</v>
      </c>
      <c r="C7" s="15">
        <f t="shared" si="0"/>
        <v>2851.212434952422</v>
      </c>
      <c r="D7" s="15">
        <f t="shared" si="0"/>
        <v>1171.3303010258135</v>
      </c>
      <c r="E7" s="15">
        <f t="shared" si="0"/>
        <v>0</v>
      </c>
      <c r="F7" s="15">
        <f t="shared" si="0"/>
        <v>965.03713474331005</v>
      </c>
      <c r="G7" s="15">
        <f t="shared" si="0"/>
        <v>5.3299748555999997</v>
      </c>
      <c r="H7" s="16">
        <f>SUM(B7:G7)</f>
        <v>29013.483375096977</v>
      </c>
      <c r="I7" s="88"/>
    </row>
    <row r="8" spans="1:9" x14ac:dyDescent="0.2">
      <c r="A8" s="17" t="s">
        <v>6</v>
      </c>
      <c r="B8" s="18">
        <f>SUM(B9,B15)</f>
        <v>22879.966914088116</v>
      </c>
      <c r="C8" s="18">
        <f>SUM(C9,C15)</f>
        <v>143.19744619773419</v>
      </c>
      <c r="D8" s="18">
        <f>SUM(D9,D15)</f>
        <v>125.8013872018136</v>
      </c>
      <c r="E8" s="19"/>
      <c r="F8" s="19"/>
      <c r="G8" s="20"/>
      <c r="H8" s="21">
        <f t="shared" ref="H8:H44" si="1">SUM(B8:G8)</f>
        <v>23148.965747487662</v>
      </c>
      <c r="I8" s="88"/>
    </row>
    <row r="9" spans="1:9" x14ac:dyDescent="0.2">
      <c r="A9" s="22" t="s">
        <v>7</v>
      </c>
      <c r="B9" s="23">
        <f>SUM(B10:B14)</f>
        <v>22558.631592558115</v>
      </c>
      <c r="C9" s="23">
        <f>SUM(C10:C14)</f>
        <v>142.81668393123419</v>
      </c>
      <c r="D9" s="23">
        <f>SUM(D10:D14)</f>
        <v>125.8013872018136</v>
      </c>
      <c r="E9" s="24"/>
      <c r="F9" s="24"/>
      <c r="G9" s="24"/>
      <c r="H9" s="25">
        <f t="shared" si="1"/>
        <v>22827.24966369116</v>
      </c>
      <c r="I9" s="88"/>
    </row>
    <row r="10" spans="1:9" x14ac:dyDescent="0.2">
      <c r="A10" s="26" t="s">
        <v>8</v>
      </c>
      <c r="B10" s="27">
        <v>14827.101645629355</v>
      </c>
      <c r="C10" s="27">
        <v>3.7077670856417675</v>
      </c>
      <c r="D10" s="27">
        <v>56.07405158293902</v>
      </c>
      <c r="E10" s="24"/>
      <c r="F10" s="24"/>
      <c r="G10" s="24"/>
      <c r="H10" s="28">
        <f t="shared" si="1"/>
        <v>14886.883464297935</v>
      </c>
      <c r="I10" s="88"/>
    </row>
    <row r="11" spans="1:9" x14ac:dyDescent="0.2">
      <c r="A11" s="26" t="s">
        <v>9</v>
      </c>
      <c r="B11" s="27">
        <v>2190.2349073214009</v>
      </c>
      <c r="C11" s="27">
        <v>5.639351584566227</v>
      </c>
      <c r="D11" s="27">
        <v>12.878537668212093</v>
      </c>
      <c r="E11" s="24"/>
      <c r="F11" s="24"/>
      <c r="G11" s="24"/>
      <c r="H11" s="28">
        <f t="shared" si="1"/>
        <v>2208.7527965741792</v>
      </c>
      <c r="I11" s="88"/>
    </row>
    <row r="12" spans="1:9" x14ac:dyDescent="0.2">
      <c r="A12" s="26" t="s">
        <v>10</v>
      </c>
      <c r="B12" s="27">
        <v>3192.8468956073543</v>
      </c>
      <c r="C12" s="29">
        <v>19.17967126102619</v>
      </c>
      <c r="D12" s="27">
        <v>25.497869466662483</v>
      </c>
      <c r="E12" s="24"/>
      <c r="F12" s="24"/>
      <c r="G12" s="24"/>
      <c r="H12" s="28">
        <f t="shared" si="1"/>
        <v>3237.524436335043</v>
      </c>
      <c r="I12" s="88"/>
    </row>
    <row r="13" spans="1:9" x14ac:dyDescent="0.2">
      <c r="A13" s="26" t="s">
        <v>11</v>
      </c>
      <c r="B13" s="27">
        <v>2333.3746569999998</v>
      </c>
      <c r="C13" s="27">
        <v>114.26693115</v>
      </c>
      <c r="D13" s="27">
        <v>31.228857254000001</v>
      </c>
      <c r="E13" s="24"/>
      <c r="F13" s="24"/>
      <c r="G13" s="24"/>
      <c r="H13" s="28">
        <f t="shared" si="1"/>
        <v>2478.8704454039998</v>
      </c>
      <c r="I13" s="88"/>
    </row>
    <row r="14" spans="1:9" x14ac:dyDescent="0.2">
      <c r="A14" s="26" t="s">
        <v>12</v>
      </c>
      <c r="B14" s="27">
        <v>15.073487</v>
      </c>
      <c r="C14" s="27">
        <v>2.296285E-2</v>
      </c>
      <c r="D14" s="27">
        <v>0.12207123</v>
      </c>
      <c r="E14" s="24"/>
      <c r="F14" s="24"/>
      <c r="G14" s="24"/>
      <c r="H14" s="28">
        <f t="shared" si="1"/>
        <v>15.21852108</v>
      </c>
      <c r="I14" s="88"/>
    </row>
    <row r="15" spans="1:9" x14ac:dyDescent="0.2">
      <c r="A15" s="22" t="s">
        <v>13</v>
      </c>
      <c r="B15" s="27">
        <f>SUM(B16:B17)</f>
        <v>321.33532152999999</v>
      </c>
      <c r="C15" s="27">
        <f>SUM(C16:C17)</f>
        <v>0.3807622665</v>
      </c>
      <c r="D15" s="27">
        <f>SUM(D16:D17)</f>
        <v>0</v>
      </c>
      <c r="E15" s="24"/>
      <c r="F15" s="24"/>
      <c r="G15" s="24"/>
      <c r="H15" s="28">
        <f t="shared" si="1"/>
        <v>321.71608379650002</v>
      </c>
      <c r="I15" s="88"/>
    </row>
    <row r="16" spans="1:9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  <c r="I16" s="88"/>
    </row>
    <row r="17" spans="1:9" ht="13.5" thickBot="1" x14ac:dyDescent="0.25">
      <c r="A17" s="30" t="s">
        <v>15</v>
      </c>
      <c r="B17" s="31">
        <v>321.33532152999999</v>
      </c>
      <c r="C17" s="31">
        <v>0.3807622665</v>
      </c>
      <c r="D17" s="31"/>
      <c r="E17" s="32"/>
      <c r="F17" s="32"/>
      <c r="G17" s="32"/>
      <c r="H17" s="33">
        <f t="shared" si="1"/>
        <v>321.71608379650002</v>
      </c>
      <c r="I17" s="88"/>
    </row>
    <row r="18" spans="1:9" x14ac:dyDescent="0.2">
      <c r="A18" s="17" t="s">
        <v>16</v>
      </c>
      <c r="B18" s="34">
        <f t="shared" ref="B18:G18" si="2">SUM(B19:B26)</f>
        <v>1091.8468324317173</v>
      </c>
      <c r="C18" s="34">
        <f t="shared" si="2"/>
        <v>1.2216425</v>
      </c>
      <c r="D18" s="34">
        <f t="shared" si="2"/>
        <v>28.516131368</v>
      </c>
      <c r="E18" s="34">
        <f t="shared" si="2"/>
        <v>0</v>
      </c>
      <c r="F18" s="34">
        <f t="shared" si="2"/>
        <v>965.03713474331005</v>
      </c>
      <c r="G18" s="35">
        <f t="shared" si="2"/>
        <v>5.3299748555999997</v>
      </c>
      <c r="H18" s="21">
        <f t="shared" si="1"/>
        <v>2091.9517158986273</v>
      </c>
      <c r="I18" s="88"/>
    </row>
    <row r="19" spans="1:9" x14ac:dyDescent="0.2">
      <c r="A19" s="22" t="s">
        <v>17</v>
      </c>
      <c r="B19" s="23">
        <v>295.9979400257173</v>
      </c>
      <c r="C19" s="23"/>
      <c r="D19" s="23"/>
      <c r="E19" s="36"/>
      <c r="F19" s="36"/>
      <c r="G19" s="36"/>
      <c r="H19" s="25">
        <v>295.9979400257173</v>
      </c>
      <c r="I19" s="88"/>
    </row>
    <row r="20" spans="1:9" x14ac:dyDescent="0.2">
      <c r="A20" s="22" t="s">
        <v>18</v>
      </c>
      <c r="B20" s="27">
        <v>15.390672</v>
      </c>
      <c r="C20" s="27"/>
      <c r="D20" s="27"/>
      <c r="E20" s="27"/>
      <c r="F20" s="27"/>
      <c r="G20" s="27"/>
      <c r="H20" s="28">
        <v>15.390672</v>
      </c>
      <c r="I20" s="88"/>
    </row>
    <row r="21" spans="1:9" x14ac:dyDescent="0.2">
      <c r="A21" s="22" t="s">
        <v>19</v>
      </c>
      <c r="B21" s="27">
        <v>716.47617300000002</v>
      </c>
      <c r="C21" s="27">
        <v>1.2216425</v>
      </c>
      <c r="D21" s="27"/>
      <c r="E21" s="24"/>
      <c r="F21" s="27">
        <v>965.03713474331005</v>
      </c>
      <c r="G21" s="37"/>
      <c r="H21" s="28">
        <v>1682.7349502433101</v>
      </c>
      <c r="I21" s="88"/>
    </row>
    <row r="22" spans="1:9" x14ac:dyDescent="0.2">
      <c r="A22" s="22" t="s">
        <v>59</v>
      </c>
      <c r="B22" s="27">
        <v>63.982047406</v>
      </c>
      <c r="C22" s="27"/>
      <c r="D22" s="27"/>
      <c r="E22" s="24"/>
      <c r="F22" s="24"/>
      <c r="G22" s="24"/>
      <c r="H22" s="28">
        <v>63.982047406</v>
      </c>
      <c r="I22" s="88"/>
    </row>
    <row r="23" spans="1:9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  <c r="I23" s="88"/>
    </row>
    <row r="24" spans="1:9" x14ac:dyDescent="0.2">
      <c r="A24" s="22" t="s">
        <v>63</v>
      </c>
      <c r="B24" s="24"/>
      <c r="C24" s="24"/>
      <c r="D24" s="27"/>
      <c r="E24" s="27"/>
      <c r="F24" s="27"/>
      <c r="G24" s="27"/>
      <c r="H24" s="28">
        <f t="shared" si="1"/>
        <v>0</v>
      </c>
      <c r="I24" s="88"/>
    </row>
    <row r="25" spans="1:9" x14ac:dyDescent="0.2">
      <c r="A25" s="22" t="s">
        <v>61</v>
      </c>
      <c r="B25" s="27"/>
      <c r="C25" s="27"/>
      <c r="D25" s="27">
        <v>28.516131368</v>
      </c>
      <c r="E25" s="27"/>
      <c r="F25" s="27"/>
      <c r="G25" s="27">
        <v>5.3299748555999997</v>
      </c>
      <c r="H25" s="28">
        <f t="shared" si="1"/>
        <v>33.846106223600003</v>
      </c>
      <c r="I25" s="88"/>
    </row>
    <row r="26" spans="1:9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  <c r="I26" s="88"/>
    </row>
    <row r="27" spans="1:9" x14ac:dyDescent="0.2">
      <c r="A27" s="42" t="s">
        <v>65</v>
      </c>
      <c r="B27" s="34">
        <f>SUM(B28:B36)</f>
        <v>20.662246000000003</v>
      </c>
      <c r="C27" s="34">
        <f>SUM(C28:C36)</f>
        <v>2126.8964649499999</v>
      </c>
      <c r="D27" s="34">
        <f>SUM(D28:D36)</f>
        <v>948.43912305799995</v>
      </c>
      <c r="E27" s="43"/>
      <c r="F27" s="43"/>
      <c r="G27" s="44"/>
      <c r="H27" s="21">
        <f t="shared" si="1"/>
        <v>3095.9978340079997</v>
      </c>
      <c r="I27" s="88"/>
    </row>
    <row r="28" spans="1:9" x14ac:dyDescent="0.2">
      <c r="A28" s="22" t="s">
        <v>20</v>
      </c>
      <c r="B28" s="36"/>
      <c r="C28" s="23">
        <v>1442.0096407250001</v>
      </c>
      <c r="D28" s="45"/>
      <c r="E28" s="24"/>
      <c r="F28" s="24"/>
      <c r="G28" s="24"/>
      <c r="H28" s="25">
        <f t="shared" si="1"/>
        <v>1442.0096407250001</v>
      </c>
      <c r="I28" s="88"/>
    </row>
    <row r="29" spans="1:9" x14ac:dyDescent="0.2">
      <c r="A29" s="22" t="s">
        <v>21</v>
      </c>
      <c r="B29" s="24"/>
      <c r="C29" s="27">
        <v>637.34642697499999</v>
      </c>
      <c r="D29" s="27">
        <v>184.63753123800001</v>
      </c>
      <c r="E29" s="24"/>
      <c r="F29" s="24"/>
      <c r="G29" s="24"/>
      <c r="H29" s="28">
        <f t="shared" si="1"/>
        <v>821.98395821300005</v>
      </c>
      <c r="I29" s="88"/>
    </row>
    <row r="30" spans="1:9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  <c r="I30" s="88"/>
    </row>
    <row r="31" spans="1:9" x14ac:dyDescent="0.2">
      <c r="A31" s="22" t="s">
        <v>23</v>
      </c>
      <c r="B31" s="47"/>
      <c r="C31" s="27"/>
      <c r="D31" s="27">
        <v>749.10984762999999</v>
      </c>
      <c r="E31" s="24"/>
      <c r="F31" s="24"/>
      <c r="G31" s="24"/>
      <c r="H31" s="28">
        <f t="shared" si="1"/>
        <v>749.10984762999999</v>
      </c>
      <c r="I31" s="88"/>
    </row>
    <row r="32" spans="1:9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  <c r="I32" s="88"/>
    </row>
    <row r="33" spans="1:9" x14ac:dyDescent="0.2">
      <c r="A33" s="22" t="s">
        <v>24</v>
      </c>
      <c r="B33" s="24"/>
      <c r="C33" s="27">
        <v>47.540397249999998</v>
      </c>
      <c r="D33" s="27">
        <v>14.69174419</v>
      </c>
      <c r="E33" s="24"/>
      <c r="F33" s="24"/>
      <c r="G33" s="24"/>
      <c r="H33" s="28">
        <f t="shared" si="1"/>
        <v>62.232141439999999</v>
      </c>
      <c r="I33" s="88"/>
    </row>
    <row r="34" spans="1:9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  <c r="I34" s="88"/>
    </row>
    <row r="35" spans="1:9" x14ac:dyDescent="0.2">
      <c r="A35" s="75" t="s">
        <v>82</v>
      </c>
      <c r="B35" s="77">
        <v>17.566659000000001</v>
      </c>
      <c r="C35" s="77"/>
      <c r="D35" s="77"/>
      <c r="E35" s="76"/>
      <c r="F35" s="76"/>
      <c r="G35" s="76"/>
      <c r="H35" s="78"/>
      <c r="I35" s="88"/>
    </row>
    <row r="36" spans="1:9" ht="13.5" thickBot="1" x14ac:dyDescent="0.25">
      <c r="A36" s="38" t="s">
        <v>90</v>
      </c>
      <c r="B36" s="31">
        <v>3.0955870000000001</v>
      </c>
      <c r="C36" s="31"/>
      <c r="D36" s="31"/>
      <c r="E36" s="32"/>
      <c r="F36" s="32"/>
      <c r="G36" s="32"/>
      <c r="H36" s="33">
        <f t="shared" si="1"/>
        <v>3.0955870000000001</v>
      </c>
      <c r="I36" s="88"/>
    </row>
    <row r="37" spans="1:9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  <c r="I37" s="88"/>
    </row>
    <row r="38" spans="1:9" x14ac:dyDescent="0.2">
      <c r="A38" s="17" t="s">
        <v>67</v>
      </c>
      <c r="B38" s="34">
        <f>SUM(B39:B43)</f>
        <v>28.097536999999999</v>
      </c>
      <c r="C38" s="34">
        <f>SUM(C39:C43)</f>
        <v>579.89688130468744</v>
      </c>
      <c r="D38" s="34">
        <f>SUM(D39:D43)</f>
        <v>68.573659398000004</v>
      </c>
      <c r="E38" s="43"/>
      <c r="F38" s="43"/>
      <c r="G38" s="44"/>
      <c r="H38" s="92">
        <f t="shared" si="1"/>
        <v>676.56807770268745</v>
      </c>
      <c r="I38" s="88"/>
    </row>
    <row r="39" spans="1:9" x14ac:dyDescent="0.2">
      <c r="A39" s="22" t="s">
        <v>25</v>
      </c>
      <c r="B39" s="23"/>
      <c r="C39" s="23">
        <v>291.13595800000002</v>
      </c>
      <c r="D39" s="23"/>
      <c r="E39" s="24"/>
      <c r="F39" s="24"/>
      <c r="G39" s="24"/>
      <c r="H39" s="25">
        <f t="shared" si="1"/>
        <v>291.13595800000002</v>
      </c>
      <c r="I39" s="88"/>
    </row>
    <row r="40" spans="1:9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  <c r="I40" s="88"/>
    </row>
    <row r="41" spans="1:9" x14ac:dyDescent="0.2">
      <c r="A41" s="22" t="s">
        <v>26</v>
      </c>
      <c r="B41" s="27">
        <v>28.097536999999999</v>
      </c>
      <c r="C41" s="27">
        <v>6.8499736999999996</v>
      </c>
      <c r="D41" s="27">
        <v>5.1507216979999999</v>
      </c>
      <c r="E41" s="24"/>
      <c r="F41" s="24"/>
      <c r="G41" s="24"/>
      <c r="H41" s="28">
        <f t="shared" si="1"/>
        <v>40.098232397999993</v>
      </c>
      <c r="I41" s="88"/>
    </row>
    <row r="42" spans="1:9" x14ac:dyDescent="0.2">
      <c r="A42" s="22" t="s">
        <v>69</v>
      </c>
      <c r="B42" s="24"/>
      <c r="C42" s="27">
        <v>281.7221822046875</v>
      </c>
      <c r="D42" s="27">
        <v>63.422937699999999</v>
      </c>
      <c r="E42" s="24"/>
      <c r="F42" s="24"/>
      <c r="G42" s="24"/>
      <c r="H42" s="28">
        <f t="shared" si="1"/>
        <v>345.14511990468748</v>
      </c>
      <c r="I42" s="88"/>
    </row>
    <row r="43" spans="1:9" ht="13.5" thickBot="1" x14ac:dyDescent="0.25">
      <c r="A43" s="22" t="s">
        <v>71</v>
      </c>
      <c r="B43" s="27"/>
      <c r="C43" s="27">
        <v>0.1887674</v>
      </c>
      <c r="D43" s="27"/>
      <c r="E43" s="24"/>
      <c r="F43" s="24"/>
      <c r="G43" s="24"/>
      <c r="H43" s="28">
        <f t="shared" si="1"/>
        <v>0.1887674</v>
      </c>
      <c r="I43" s="88"/>
    </row>
    <row r="44" spans="1:9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  <c r="I44" s="88"/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>
    <pageSetUpPr fitToPage="1"/>
  </sheetPr>
  <dimension ref="A1:H44"/>
  <sheetViews>
    <sheetView topLeftCell="A16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54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23558.153860603361</v>
      </c>
      <c r="C7" s="15">
        <f t="shared" si="0"/>
        <v>3014.1599302059553</v>
      </c>
      <c r="D7" s="15">
        <f t="shared" si="0"/>
        <v>1244.7252374498335</v>
      </c>
      <c r="E7" s="15">
        <f t="shared" si="0"/>
        <v>0</v>
      </c>
      <c r="F7" s="15">
        <f t="shared" si="0"/>
        <v>896.03391111683391</v>
      </c>
      <c r="G7" s="15">
        <f t="shared" si="0"/>
        <v>5.5997512956</v>
      </c>
      <c r="H7" s="16">
        <f>SUM(B7:G7)</f>
        <v>28718.672690671581</v>
      </c>
    </row>
    <row r="8" spans="1:8" x14ac:dyDescent="0.2">
      <c r="A8" s="17" t="s">
        <v>6</v>
      </c>
      <c r="B8" s="18">
        <f>SUM(B9,B15)</f>
        <v>22461.481530697656</v>
      </c>
      <c r="C8" s="18">
        <f>SUM(C9,C15)</f>
        <v>149.52659232783017</v>
      </c>
      <c r="D8" s="18">
        <f>SUM(D9,D15)</f>
        <v>129.93904894983345</v>
      </c>
      <c r="E8" s="19"/>
      <c r="F8" s="19"/>
      <c r="G8" s="20"/>
      <c r="H8" s="21">
        <f t="shared" ref="H8:H44" si="1">SUM(B8:G8)</f>
        <v>22740.94717197532</v>
      </c>
    </row>
    <row r="9" spans="1:8" x14ac:dyDescent="0.2">
      <c r="A9" s="22" t="s">
        <v>7</v>
      </c>
      <c r="B9" s="23">
        <f>SUM(B10:B14)</f>
        <v>22158.906909425656</v>
      </c>
      <c r="C9" s="23">
        <f>SUM(C10:C14)</f>
        <v>149.13319372083018</v>
      </c>
      <c r="D9" s="23">
        <f>SUM(D10:D14)</f>
        <v>129.93904894983345</v>
      </c>
      <c r="E9" s="24"/>
      <c r="F9" s="24"/>
      <c r="G9" s="24"/>
      <c r="H9" s="25">
        <f t="shared" si="1"/>
        <v>22437.979152096319</v>
      </c>
    </row>
    <row r="10" spans="1:8" x14ac:dyDescent="0.2">
      <c r="A10" s="26" t="s">
        <v>8</v>
      </c>
      <c r="B10" s="27">
        <v>13761.887752831986</v>
      </c>
      <c r="C10" s="27">
        <v>4.0600949400601118</v>
      </c>
      <c r="D10" s="27">
        <v>57.083020114677133</v>
      </c>
      <c r="E10" s="24"/>
      <c r="F10" s="24"/>
      <c r="G10" s="24"/>
      <c r="H10" s="28">
        <f t="shared" si="1"/>
        <v>13823.030867886722</v>
      </c>
    </row>
    <row r="11" spans="1:8" x14ac:dyDescent="0.2">
      <c r="A11" s="26" t="s">
        <v>9</v>
      </c>
      <c r="B11" s="27">
        <v>2427.1579660964048</v>
      </c>
      <c r="C11" s="27">
        <v>6.4721106360773311</v>
      </c>
      <c r="D11" s="27">
        <v>13.144491389092421</v>
      </c>
      <c r="E11" s="24"/>
      <c r="F11" s="24"/>
      <c r="G11" s="24"/>
      <c r="H11" s="28">
        <f t="shared" si="1"/>
        <v>2446.7745681215742</v>
      </c>
    </row>
    <row r="12" spans="1:8" x14ac:dyDescent="0.2">
      <c r="A12" s="26" t="s">
        <v>10</v>
      </c>
      <c r="B12" s="27">
        <v>3450.0136344972639</v>
      </c>
      <c r="C12" s="29">
        <v>20.483369044692751</v>
      </c>
      <c r="D12" s="27">
        <v>27.063495422063919</v>
      </c>
      <c r="E12" s="24"/>
      <c r="F12" s="24"/>
      <c r="G12" s="24"/>
      <c r="H12" s="28">
        <f t="shared" si="1"/>
        <v>3497.5604989640206</v>
      </c>
    </row>
    <row r="13" spans="1:8" x14ac:dyDescent="0.2">
      <c r="A13" s="26" t="s">
        <v>11</v>
      </c>
      <c r="B13" s="27">
        <v>2504.6164239999998</v>
      </c>
      <c r="C13" s="27">
        <v>118.0942977</v>
      </c>
      <c r="D13" s="27">
        <v>32.525080965999997</v>
      </c>
      <c r="E13" s="24"/>
      <c r="F13" s="24"/>
      <c r="G13" s="24"/>
      <c r="H13" s="28">
        <f t="shared" si="1"/>
        <v>2655.2358026659999</v>
      </c>
    </row>
    <row r="14" spans="1:8" x14ac:dyDescent="0.2">
      <c r="A14" s="26" t="s">
        <v>12</v>
      </c>
      <c r="B14" s="27">
        <v>15.231132000000001</v>
      </c>
      <c r="C14" s="27">
        <v>2.3321399999999999E-2</v>
      </c>
      <c r="D14" s="27">
        <v>0.122961058</v>
      </c>
      <c r="E14" s="24"/>
      <c r="F14" s="24"/>
      <c r="G14" s="24"/>
      <c r="H14" s="28">
        <f t="shared" si="1"/>
        <v>15.377414458000001</v>
      </c>
    </row>
    <row r="15" spans="1:8" x14ac:dyDescent="0.2">
      <c r="A15" s="22" t="s">
        <v>13</v>
      </c>
      <c r="B15" s="27">
        <f>SUM(B16:B17)</f>
        <v>302.574621272</v>
      </c>
      <c r="C15" s="27">
        <f>SUM(C16:C17)</f>
        <v>0.39339860700000001</v>
      </c>
      <c r="D15" s="27">
        <f>SUM(D16:D17)</f>
        <v>0</v>
      </c>
      <c r="E15" s="24"/>
      <c r="F15" s="24"/>
      <c r="G15" s="24"/>
      <c r="H15" s="28">
        <f t="shared" si="1"/>
        <v>302.968019879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302.574621272</v>
      </c>
      <c r="C17" s="31">
        <v>0.39339860700000001</v>
      </c>
      <c r="D17" s="31"/>
      <c r="E17" s="32"/>
      <c r="F17" s="32"/>
      <c r="G17" s="32"/>
      <c r="H17" s="33">
        <f t="shared" si="1"/>
        <v>302.968019879</v>
      </c>
    </row>
    <row r="18" spans="1:8" x14ac:dyDescent="0.2">
      <c r="A18" s="17" t="s">
        <v>16</v>
      </c>
      <c r="B18" s="34">
        <f t="shared" ref="B18:G18" si="2">SUM(B19:B26)</f>
        <v>1049.1695999057031</v>
      </c>
      <c r="C18" s="34">
        <f t="shared" si="2"/>
        <v>1.4237275</v>
      </c>
      <c r="D18" s="34">
        <f t="shared" si="2"/>
        <v>34.130980020000003</v>
      </c>
      <c r="E18" s="34">
        <f t="shared" si="2"/>
        <v>0</v>
      </c>
      <c r="F18" s="34">
        <f t="shared" si="2"/>
        <v>896.03391111683391</v>
      </c>
      <c r="G18" s="35">
        <f t="shared" si="2"/>
        <v>5.5997512956</v>
      </c>
      <c r="H18" s="82">
        <f t="shared" si="1"/>
        <v>1986.357969838137</v>
      </c>
    </row>
    <row r="19" spans="1:8" x14ac:dyDescent="0.2">
      <c r="A19" s="22" t="s">
        <v>17</v>
      </c>
      <c r="B19" s="23">
        <v>286.80936893830301</v>
      </c>
      <c r="C19" s="23"/>
      <c r="D19" s="23"/>
      <c r="E19" s="36"/>
      <c r="F19" s="36"/>
      <c r="G19" s="36"/>
      <c r="H19" s="25">
        <f t="shared" si="1"/>
        <v>286.80936893830301</v>
      </c>
    </row>
    <row r="20" spans="1:8" x14ac:dyDescent="0.2">
      <c r="A20" s="22" t="s">
        <v>18</v>
      </c>
      <c r="B20" s="27">
        <v>13.367395</v>
      </c>
      <c r="C20" s="27"/>
      <c r="D20" s="27"/>
      <c r="E20" s="27"/>
      <c r="F20" s="27"/>
      <c r="G20" s="27"/>
      <c r="H20" s="28">
        <f t="shared" si="1"/>
        <v>13.367395</v>
      </c>
    </row>
    <row r="21" spans="1:8" x14ac:dyDescent="0.2">
      <c r="A21" s="22" t="s">
        <v>19</v>
      </c>
      <c r="B21" s="27">
        <v>688.04150500000003</v>
      </c>
      <c r="C21" s="27">
        <v>1.4237275</v>
      </c>
      <c r="D21" s="27"/>
      <c r="E21" s="24"/>
      <c r="F21" s="27">
        <v>896.03391111683391</v>
      </c>
      <c r="G21" s="37"/>
      <c r="H21" s="28">
        <f t="shared" si="1"/>
        <v>1585.4991436168339</v>
      </c>
    </row>
    <row r="22" spans="1:8" x14ac:dyDescent="0.2">
      <c r="A22" s="22" t="s">
        <v>59</v>
      </c>
      <c r="B22" s="27">
        <v>60.951330967399997</v>
      </c>
      <c r="C22" s="27"/>
      <c r="D22" s="27"/>
      <c r="E22" s="24"/>
      <c r="F22" s="24"/>
      <c r="G22" s="24"/>
      <c r="H22" s="28">
        <f t="shared" si="1"/>
        <v>60.951330967399997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/>
      <c r="F24" s="27"/>
      <c r="G24" s="27"/>
      <c r="H24" s="28">
        <f t="shared" si="1"/>
        <v>0</v>
      </c>
    </row>
    <row r="25" spans="1:8" x14ac:dyDescent="0.2">
      <c r="A25" s="22" t="s">
        <v>61</v>
      </c>
      <c r="B25" s="27"/>
      <c r="C25" s="27"/>
      <c r="D25" s="27">
        <v>34.130980020000003</v>
      </c>
      <c r="E25" s="27"/>
      <c r="F25" s="27"/>
      <c r="G25" s="27">
        <v>5.5997512956</v>
      </c>
      <c r="H25" s="28">
        <f t="shared" si="1"/>
        <v>39.730731315600003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18.952591999999999</v>
      </c>
      <c r="C27" s="34">
        <f>SUM(C28:C36)</f>
        <v>2273.2918688999998</v>
      </c>
      <c r="D27" s="34">
        <f>SUM(D28:D36)</f>
        <v>1015.370387044</v>
      </c>
      <c r="E27" s="43"/>
      <c r="F27" s="43"/>
      <c r="G27" s="44"/>
      <c r="H27" s="21">
        <f t="shared" si="1"/>
        <v>3307.6148479439998</v>
      </c>
    </row>
    <row r="28" spans="1:8" x14ac:dyDescent="0.2">
      <c r="A28" s="22" t="s">
        <v>20</v>
      </c>
      <c r="B28" s="36"/>
      <c r="C28" s="23">
        <v>1634.667724575</v>
      </c>
      <c r="D28" s="45"/>
      <c r="E28" s="24"/>
      <c r="F28" s="24"/>
      <c r="G28" s="24"/>
      <c r="H28" s="25">
        <f t="shared" si="1"/>
        <v>1634.667724575</v>
      </c>
    </row>
    <row r="29" spans="1:8" x14ac:dyDescent="0.2">
      <c r="A29" s="22" t="s">
        <v>21</v>
      </c>
      <c r="B29" s="24"/>
      <c r="C29" s="27">
        <v>587.22525419999999</v>
      </c>
      <c r="D29" s="27">
        <v>195.09805001399999</v>
      </c>
      <c r="E29" s="24"/>
      <c r="F29" s="24"/>
      <c r="G29" s="24"/>
      <c r="H29" s="28">
        <f t="shared" si="1"/>
        <v>782.32330421400002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804.38817653399997</v>
      </c>
      <c r="E31" s="24"/>
      <c r="F31" s="24"/>
      <c r="G31" s="24"/>
      <c r="H31" s="28">
        <f t="shared" si="1"/>
        <v>804.38817653399997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51.398890125000001</v>
      </c>
      <c r="D33" s="27">
        <v>15.884160496</v>
      </c>
      <c r="E33" s="24"/>
      <c r="F33" s="24"/>
      <c r="G33" s="24"/>
      <c r="H33" s="28">
        <f t="shared" si="1"/>
        <v>67.283050621000001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15.201276999999999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3.751315</v>
      </c>
      <c r="C36" s="31"/>
      <c r="D36" s="31"/>
      <c r="E36" s="32"/>
      <c r="F36" s="32"/>
      <c r="G36" s="32"/>
      <c r="H36" s="33">
        <f t="shared" si="1"/>
        <v>3.751315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28.550138</v>
      </c>
      <c r="C38" s="34">
        <f>SUM(C39:C43)</f>
        <v>589.91774147812509</v>
      </c>
      <c r="D38" s="34">
        <f>SUM(D39:D43)</f>
        <v>65.284821436000001</v>
      </c>
      <c r="E38" s="43"/>
      <c r="F38" s="43"/>
      <c r="G38" s="44"/>
      <c r="H38" s="92">
        <f t="shared" si="1"/>
        <v>683.75270091412506</v>
      </c>
    </row>
    <row r="39" spans="1:8" x14ac:dyDescent="0.2">
      <c r="A39" s="22" t="s">
        <v>25</v>
      </c>
      <c r="B39" s="23"/>
      <c r="C39" s="23">
        <v>311.70601149999999</v>
      </c>
      <c r="D39" s="23"/>
      <c r="E39" s="24"/>
      <c r="F39" s="24"/>
      <c r="G39" s="24"/>
      <c r="H39" s="25">
        <f t="shared" si="1"/>
        <v>311.70601149999999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28.550138</v>
      </c>
      <c r="C41" s="27">
        <v>7.0851934500000002</v>
      </c>
      <c r="D41" s="27">
        <v>4.6259201560000003</v>
      </c>
      <c r="E41" s="24"/>
      <c r="F41" s="24"/>
      <c r="G41" s="24"/>
      <c r="H41" s="28">
        <f t="shared" si="1"/>
        <v>40.261251606000002</v>
      </c>
    </row>
    <row r="42" spans="1:8" x14ac:dyDescent="0.2">
      <c r="A42" s="22" t="s">
        <v>69</v>
      </c>
      <c r="B42" s="24"/>
      <c r="C42" s="27">
        <v>270.94595372812501</v>
      </c>
      <c r="D42" s="27">
        <v>60.658901280000002</v>
      </c>
      <c r="E42" s="24"/>
      <c r="F42" s="24"/>
      <c r="G42" s="24"/>
      <c r="H42" s="28">
        <f t="shared" si="1"/>
        <v>331.60485500812501</v>
      </c>
    </row>
    <row r="43" spans="1:8" ht="13.5" thickBot="1" x14ac:dyDescent="0.25">
      <c r="A43" s="22" t="s">
        <v>71</v>
      </c>
      <c r="B43" s="27"/>
      <c r="C43" s="27">
        <v>0.18058279999999999</v>
      </c>
      <c r="D43" s="27"/>
      <c r="E43" s="24"/>
      <c r="F43" s="24"/>
      <c r="G43" s="24"/>
      <c r="H43" s="28">
        <f t="shared" si="1"/>
        <v>0.18058279999999999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pageSetUpPr fitToPage="1"/>
  </sheetPr>
  <dimension ref="A1:H44"/>
  <sheetViews>
    <sheetView topLeftCell="A25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53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25445.305788949692</v>
      </c>
      <c r="C7" s="15">
        <f t="shared" si="0"/>
        <v>3042.4471837112937</v>
      </c>
      <c r="D7" s="15">
        <f t="shared" si="0"/>
        <v>1260.5340005746659</v>
      </c>
      <c r="E7" s="15">
        <f t="shared" si="0"/>
        <v>0</v>
      </c>
      <c r="F7" s="15">
        <f t="shared" si="0"/>
        <v>869.38978741976553</v>
      </c>
      <c r="G7" s="15">
        <f t="shared" si="0"/>
        <v>5.7998589383999999</v>
      </c>
      <c r="H7" s="16">
        <f>SUM(B7:G7)</f>
        <v>30623.476619593817</v>
      </c>
    </row>
    <row r="8" spans="1:8" x14ac:dyDescent="0.2">
      <c r="A8" s="17" t="s">
        <v>6</v>
      </c>
      <c r="B8" s="18">
        <f>SUM(B9,B15)</f>
        <v>24453.0901124622</v>
      </c>
      <c r="C8" s="18">
        <f>SUM(C9,C15)</f>
        <v>154.73092908160615</v>
      </c>
      <c r="D8" s="18">
        <f>SUM(D9,D15)</f>
        <v>133.92413550866604</v>
      </c>
      <c r="E8" s="19"/>
      <c r="F8" s="19"/>
      <c r="G8" s="20"/>
      <c r="H8" s="21">
        <f t="shared" ref="H8:H44" si="1">SUM(B8:G8)</f>
        <v>24741.745177052471</v>
      </c>
    </row>
    <row r="9" spans="1:8" x14ac:dyDescent="0.2">
      <c r="A9" s="22" t="s">
        <v>7</v>
      </c>
      <c r="B9" s="23">
        <f>SUM(B10:B14)</f>
        <v>24119.388399866199</v>
      </c>
      <c r="C9" s="23">
        <f>SUM(C10:C14)</f>
        <v>154.31379636910614</v>
      </c>
      <c r="D9" s="23">
        <f>SUM(D10:D14)</f>
        <v>133.92413550866604</v>
      </c>
      <c r="E9" s="24"/>
      <c r="F9" s="24"/>
      <c r="G9" s="24"/>
      <c r="H9" s="25">
        <f t="shared" si="1"/>
        <v>24407.626331743973</v>
      </c>
    </row>
    <row r="10" spans="1:8" x14ac:dyDescent="0.2">
      <c r="A10" s="26" t="s">
        <v>8</v>
      </c>
      <c r="B10" s="27">
        <v>15508.886323843724</v>
      </c>
      <c r="C10" s="27">
        <v>4.624113641354163</v>
      </c>
      <c r="D10" s="27">
        <v>61.25109528470059</v>
      </c>
      <c r="E10" s="24"/>
      <c r="F10" s="24"/>
      <c r="G10" s="24"/>
      <c r="H10" s="28">
        <f t="shared" si="1"/>
        <v>15574.761532769779</v>
      </c>
    </row>
    <row r="11" spans="1:8" x14ac:dyDescent="0.2">
      <c r="A11" s="26" t="s">
        <v>9</v>
      </c>
      <c r="B11" s="27">
        <v>2412.3178402974686</v>
      </c>
      <c r="C11" s="27">
        <v>6.7497891133551873</v>
      </c>
      <c r="D11" s="27">
        <v>12.538959894311231</v>
      </c>
      <c r="E11" s="24"/>
      <c r="F11" s="24"/>
      <c r="G11" s="24"/>
      <c r="H11" s="28">
        <f t="shared" si="1"/>
        <v>2431.606589305135</v>
      </c>
    </row>
    <row r="12" spans="1:8" x14ac:dyDescent="0.2">
      <c r="A12" s="26" t="s">
        <v>10</v>
      </c>
      <c r="B12" s="27">
        <v>3574.568146725006</v>
      </c>
      <c r="C12" s="29">
        <v>20.645383864396791</v>
      </c>
      <c r="D12" s="27">
        <v>25.816688495654212</v>
      </c>
      <c r="E12" s="24"/>
      <c r="F12" s="24"/>
      <c r="G12" s="24"/>
      <c r="H12" s="28">
        <f t="shared" si="1"/>
        <v>3621.0302190850571</v>
      </c>
    </row>
    <row r="13" spans="1:8" x14ac:dyDescent="0.2">
      <c r="A13" s="26" t="s">
        <v>11</v>
      </c>
      <c r="B13" s="27">
        <v>2606.8249620000001</v>
      </c>
      <c r="C13" s="27">
        <v>122.2692316</v>
      </c>
      <c r="D13" s="27">
        <v>34.183103498000001</v>
      </c>
      <c r="E13" s="24"/>
      <c r="F13" s="24"/>
      <c r="G13" s="24"/>
      <c r="H13" s="28">
        <f t="shared" si="1"/>
        <v>2763.277297098</v>
      </c>
    </row>
    <row r="14" spans="1:8" x14ac:dyDescent="0.2">
      <c r="A14" s="26" t="s">
        <v>12</v>
      </c>
      <c r="B14" s="27">
        <v>16.791126999999999</v>
      </c>
      <c r="C14" s="27">
        <v>2.5278149999999999E-2</v>
      </c>
      <c r="D14" s="27">
        <v>0.13428833600000001</v>
      </c>
      <c r="E14" s="24"/>
      <c r="F14" s="24"/>
      <c r="G14" s="24"/>
      <c r="H14" s="28">
        <f t="shared" si="1"/>
        <v>16.950693485999999</v>
      </c>
    </row>
    <row r="15" spans="1:8" x14ac:dyDescent="0.2">
      <c r="A15" s="22" t="s">
        <v>13</v>
      </c>
      <c r="B15" s="27">
        <f>SUM(B16:B17)</f>
        <v>333.70171259599999</v>
      </c>
      <c r="C15" s="27">
        <f>SUM(C16:C17)</f>
        <v>0.4171327125</v>
      </c>
      <c r="D15" s="27">
        <f>SUM(D16:D17)</f>
        <v>0</v>
      </c>
      <c r="E15" s="24"/>
      <c r="F15" s="24"/>
      <c r="G15" s="24"/>
      <c r="H15" s="28">
        <f t="shared" si="1"/>
        <v>334.1188453085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333.70171259599999</v>
      </c>
      <c r="C17" s="31">
        <v>0.4171327125</v>
      </c>
      <c r="D17" s="31"/>
      <c r="E17" s="32"/>
      <c r="F17" s="32"/>
      <c r="G17" s="32"/>
      <c r="H17" s="33">
        <f t="shared" si="1"/>
        <v>334.1188453085</v>
      </c>
    </row>
    <row r="18" spans="1:8" x14ac:dyDescent="0.2">
      <c r="A18" s="17" t="s">
        <v>16</v>
      </c>
      <c r="B18" s="34">
        <f t="shared" ref="B18:G18" si="2">SUM(B19:B26)</f>
        <v>942.51180248748881</v>
      </c>
      <c r="C18" s="34">
        <f t="shared" si="2"/>
        <v>0.65526499999999999</v>
      </c>
      <c r="D18" s="34">
        <f t="shared" si="2"/>
        <v>40.196935111999998</v>
      </c>
      <c r="E18" s="34">
        <f t="shared" si="2"/>
        <v>0</v>
      </c>
      <c r="F18" s="34">
        <f t="shared" si="2"/>
        <v>869.38978741976553</v>
      </c>
      <c r="G18" s="35">
        <f t="shared" si="2"/>
        <v>5.7998589383999999</v>
      </c>
      <c r="H18" s="21">
        <f t="shared" si="1"/>
        <v>1858.5536489576541</v>
      </c>
    </row>
    <row r="19" spans="1:8" x14ac:dyDescent="0.2">
      <c r="A19" s="22" t="s">
        <v>17</v>
      </c>
      <c r="B19" s="23">
        <v>273.34185386588877</v>
      </c>
      <c r="C19" s="23"/>
      <c r="D19" s="23"/>
      <c r="E19" s="36"/>
      <c r="F19" s="36"/>
      <c r="G19" s="36"/>
      <c r="H19" s="25">
        <f t="shared" si="1"/>
        <v>273.34185386588877</v>
      </c>
    </row>
    <row r="20" spans="1:8" x14ac:dyDescent="0.2">
      <c r="A20" s="22" t="s">
        <v>18</v>
      </c>
      <c r="B20" s="27">
        <v>12.849945999999999</v>
      </c>
      <c r="C20" s="27"/>
      <c r="D20" s="27"/>
      <c r="E20" s="27"/>
      <c r="F20" s="27"/>
      <c r="G20" s="27"/>
      <c r="H20" s="28">
        <f t="shared" si="1"/>
        <v>12.849945999999999</v>
      </c>
    </row>
    <row r="21" spans="1:8" x14ac:dyDescent="0.2">
      <c r="A21" s="22" t="s">
        <v>19</v>
      </c>
      <c r="B21" s="27">
        <v>597.69210899999996</v>
      </c>
      <c r="C21" s="27">
        <v>0.65526499999999999</v>
      </c>
      <c r="D21" s="27"/>
      <c r="E21" s="24"/>
      <c r="F21" s="27">
        <v>869.38978741976553</v>
      </c>
      <c r="G21" s="37"/>
      <c r="H21" s="28">
        <f t="shared" si="1"/>
        <v>1467.7371614197655</v>
      </c>
    </row>
    <row r="22" spans="1:8" x14ac:dyDescent="0.2">
      <c r="A22" s="22" t="s">
        <v>59</v>
      </c>
      <c r="B22" s="27">
        <v>58.627893621600002</v>
      </c>
      <c r="C22" s="27"/>
      <c r="D22" s="27"/>
      <c r="E22" s="24"/>
      <c r="F22" s="24"/>
      <c r="G22" s="24"/>
      <c r="H22" s="28">
        <f t="shared" si="1"/>
        <v>58.627893621600002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/>
      <c r="F24" s="27"/>
      <c r="G24" s="27"/>
      <c r="H24" s="28">
        <f t="shared" si="1"/>
        <v>0</v>
      </c>
    </row>
    <row r="25" spans="1:8" x14ac:dyDescent="0.2">
      <c r="A25" s="22" t="s">
        <v>61</v>
      </c>
      <c r="B25" s="27"/>
      <c r="C25" s="27"/>
      <c r="D25" s="27">
        <v>40.196935111999998</v>
      </c>
      <c r="E25" s="27"/>
      <c r="F25" s="27"/>
      <c r="G25" s="27">
        <v>5.7998589383999999</v>
      </c>
      <c r="H25" s="28">
        <f t="shared" si="1"/>
        <v>45.996794050399998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19.84544</v>
      </c>
      <c r="C27" s="34">
        <f>SUM(C28:C36)</f>
        <v>2281.230733375</v>
      </c>
      <c r="D27" s="34">
        <f>SUM(D28:D36)</f>
        <v>1021.4669366039999</v>
      </c>
      <c r="E27" s="43"/>
      <c r="F27" s="43"/>
      <c r="G27" s="44"/>
      <c r="H27" s="21">
        <f t="shared" si="1"/>
        <v>3322.5431099789998</v>
      </c>
    </row>
    <row r="28" spans="1:8" x14ac:dyDescent="0.2">
      <c r="A28" s="22" t="s">
        <v>20</v>
      </c>
      <c r="B28" s="36"/>
      <c r="C28" s="23">
        <v>1708.057564275</v>
      </c>
      <c r="D28" s="45"/>
      <c r="E28" s="24"/>
      <c r="F28" s="24"/>
      <c r="G28" s="24"/>
      <c r="H28" s="25">
        <f t="shared" si="1"/>
        <v>1708.057564275</v>
      </c>
    </row>
    <row r="29" spans="1:8" x14ac:dyDescent="0.2">
      <c r="A29" s="22" t="s">
        <v>21</v>
      </c>
      <c r="B29" s="24"/>
      <c r="C29" s="27">
        <v>531.58278552499996</v>
      </c>
      <c r="D29" s="27">
        <v>183.814694532</v>
      </c>
      <c r="E29" s="24"/>
      <c r="F29" s="24"/>
      <c r="G29" s="24"/>
      <c r="H29" s="28">
        <f t="shared" si="1"/>
        <v>715.39748005699994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824.79927350599996</v>
      </c>
      <c r="E31" s="24"/>
      <c r="F31" s="24"/>
      <c r="G31" s="24"/>
      <c r="H31" s="28">
        <f t="shared" si="1"/>
        <v>824.79927350599996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41.590383574999997</v>
      </c>
      <c r="D33" s="27">
        <v>12.852968565999999</v>
      </c>
      <c r="E33" s="24"/>
      <c r="F33" s="24"/>
      <c r="G33" s="24"/>
      <c r="H33" s="28">
        <f t="shared" si="1"/>
        <v>54.443352140999998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16.57281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3.2726299999999999</v>
      </c>
      <c r="C36" s="31"/>
      <c r="D36" s="31"/>
      <c r="E36" s="32"/>
      <c r="F36" s="32"/>
      <c r="G36" s="32"/>
      <c r="H36" s="33">
        <f t="shared" si="1"/>
        <v>3.2726299999999999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29.858433999999999</v>
      </c>
      <c r="C38" s="34">
        <f>SUM(C39:C43)</f>
        <v>605.83025625468747</v>
      </c>
      <c r="D38" s="34">
        <f>SUM(D39:D43)</f>
        <v>64.945993349999995</v>
      </c>
      <c r="E38" s="43"/>
      <c r="F38" s="43"/>
      <c r="G38" s="44"/>
      <c r="H38" s="92">
        <f t="shared" si="1"/>
        <v>700.63468360468744</v>
      </c>
    </row>
    <row r="39" spans="1:8" x14ac:dyDescent="0.2">
      <c r="A39" s="22" t="s">
        <v>25</v>
      </c>
      <c r="B39" s="23"/>
      <c r="C39" s="23">
        <v>334.86104527499998</v>
      </c>
      <c r="D39" s="23"/>
      <c r="E39" s="24"/>
      <c r="F39" s="24"/>
      <c r="G39" s="24"/>
      <c r="H39" s="25">
        <f t="shared" si="1"/>
        <v>334.86104527499998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29.858433999999999</v>
      </c>
      <c r="C41" s="27">
        <v>7.1143673500000002</v>
      </c>
      <c r="D41" s="27">
        <v>4.4841147699999997</v>
      </c>
      <c r="E41" s="24"/>
      <c r="F41" s="24"/>
      <c r="G41" s="24"/>
      <c r="H41" s="28">
        <f t="shared" si="1"/>
        <v>41.456916119999995</v>
      </c>
    </row>
    <row r="42" spans="1:8" x14ac:dyDescent="0.2">
      <c r="A42" s="22" t="s">
        <v>69</v>
      </c>
      <c r="B42" s="24"/>
      <c r="C42" s="27">
        <v>263.6853557296875</v>
      </c>
      <c r="D42" s="27">
        <v>60.461878579999997</v>
      </c>
      <c r="E42" s="24"/>
      <c r="F42" s="24"/>
      <c r="G42" s="24"/>
      <c r="H42" s="28">
        <f t="shared" si="1"/>
        <v>324.14723430968752</v>
      </c>
    </row>
    <row r="43" spans="1:8" ht="13.5" thickBot="1" x14ac:dyDescent="0.25">
      <c r="A43" s="22" t="s">
        <v>71</v>
      </c>
      <c r="B43" s="27"/>
      <c r="C43" s="27">
        <v>0.1694879</v>
      </c>
      <c r="D43" s="27"/>
      <c r="E43" s="24"/>
      <c r="F43" s="24"/>
      <c r="G43" s="24"/>
      <c r="H43" s="28">
        <f t="shared" si="1"/>
        <v>0.1694879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>
    <pageSetUpPr fitToPage="1"/>
  </sheetPr>
  <dimension ref="A1:H44"/>
  <sheetViews>
    <sheetView topLeftCell="A31" workbookViewId="0">
      <selection activeCell="I39" sqref="I39:K43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52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25387.445357227916</v>
      </c>
      <c r="C7" s="15">
        <f t="shared" si="0"/>
        <v>3039.0666077792257</v>
      </c>
      <c r="D7" s="15">
        <f t="shared" si="0"/>
        <v>1240.5372309384957</v>
      </c>
      <c r="E7" s="15">
        <f t="shared" si="0"/>
        <v>0</v>
      </c>
      <c r="F7" s="15">
        <f t="shared" si="0"/>
        <v>890.82855808496606</v>
      </c>
      <c r="G7" s="15">
        <f t="shared" si="0"/>
        <v>6.2935311503999998</v>
      </c>
      <c r="H7" s="16">
        <f>SUM(B7:G7)</f>
        <v>30564.171285181004</v>
      </c>
    </row>
    <row r="8" spans="1:8" x14ac:dyDescent="0.2">
      <c r="A8" s="17" t="s">
        <v>6</v>
      </c>
      <c r="B8" s="18">
        <f>SUM(B9,B15)</f>
        <v>24386.752751870361</v>
      </c>
      <c r="C8" s="18">
        <f>SUM(C9,C15)</f>
        <v>157.56955978078807</v>
      </c>
      <c r="D8" s="18">
        <f>SUM(D9,D15)</f>
        <v>136.37504729249571</v>
      </c>
      <c r="E8" s="19"/>
      <c r="F8" s="19"/>
      <c r="G8" s="20"/>
      <c r="H8" s="21">
        <f t="shared" ref="H8:H44" si="1">SUM(B8:G8)</f>
        <v>24680.697358943646</v>
      </c>
    </row>
    <row r="9" spans="1:8" x14ac:dyDescent="0.2">
      <c r="A9" s="22" t="s">
        <v>7</v>
      </c>
      <c r="B9" s="23">
        <f>SUM(B10:B14)</f>
        <v>24108.426048138361</v>
      </c>
      <c r="C9" s="23">
        <f>SUM(C10:C14)</f>
        <v>157.21716351628808</v>
      </c>
      <c r="D9" s="23">
        <f>SUM(D10:D14)</f>
        <v>136.37504729249571</v>
      </c>
      <c r="E9" s="24"/>
      <c r="F9" s="24"/>
      <c r="G9" s="24"/>
      <c r="H9" s="25">
        <f t="shared" si="1"/>
        <v>24402.018258947144</v>
      </c>
    </row>
    <row r="10" spans="1:8" x14ac:dyDescent="0.2">
      <c r="A10" s="26" t="s">
        <v>8</v>
      </c>
      <c r="B10" s="27">
        <v>15444.566111526223</v>
      </c>
      <c r="C10" s="27">
        <v>4.1231407568234539</v>
      </c>
      <c r="D10" s="27">
        <v>57.702502669506408</v>
      </c>
      <c r="E10" s="24"/>
      <c r="F10" s="24"/>
      <c r="G10" s="24"/>
      <c r="H10" s="28">
        <f t="shared" si="1"/>
        <v>15506.391754952552</v>
      </c>
    </row>
    <row r="11" spans="1:8" x14ac:dyDescent="0.2">
      <c r="A11" s="26" t="s">
        <v>9</v>
      </c>
      <c r="B11" s="27">
        <v>2353.2566578013625</v>
      </c>
      <c r="C11" s="27">
        <v>7.1677772475677566</v>
      </c>
      <c r="D11" s="27">
        <v>12.106321527186376</v>
      </c>
      <c r="E11" s="24"/>
      <c r="F11" s="24"/>
      <c r="G11" s="24"/>
      <c r="H11" s="28">
        <f t="shared" si="1"/>
        <v>2372.5307565761168</v>
      </c>
    </row>
    <row r="12" spans="1:8" x14ac:dyDescent="0.2">
      <c r="A12" s="26" t="s">
        <v>10</v>
      </c>
      <c r="B12" s="27">
        <v>3690.245692810774</v>
      </c>
      <c r="C12" s="29">
        <v>19.911813061896869</v>
      </c>
      <c r="D12" s="27">
        <v>31.595541953802918</v>
      </c>
      <c r="E12" s="24"/>
      <c r="F12" s="24"/>
      <c r="G12" s="24"/>
      <c r="H12" s="28">
        <f t="shared" si="1"/>
        <v>3741.7530478264734</v>
      </c>
    </row>
    <row r="13" spans="1:8" x14ac:dyDescent="0.2">
      <c r="A13" s="26" t="s">
        <v>11</v>
      </c>
      <c r="B13" s="27">
        <v>2606.8274390000001</v>
      </c>
      <c r="C13" s="27">
        <v>125.99689069999999</v>
      </c>
      <c r="D13" s="27">
        <v>34.861591388000001</v>
      </c>
      <c r="E13" s="24"/>
      <c r="F13" s="24"/>
      <c r="G13" s="24"/>
      <c r="H13" s="28">
        <f t="shared" si="1"/>
        <v>2767.6859210879998</v>
      </c>
    </row>
    <row r="14" spans="1:8" x14ac:dyDescent="0.2">
      <c r="A14" s="26" t="s">
        <v>12</v>
      </c>
      <c r="B14" s="27">
        <v>13.530146999999999</v>
      </c>
      <c r="C14" s="27">
        <v>1.7541749999999998E-2</v>
      </c>
      <c r="D14" s="27">
        <v>0.109089754</v>
      </c>
      <c r="E14" s="24"/>
      <c r="F14" s="24"/>
      <c r="G14" s="24"/>
      <c r="H14" s="28">
        <f t="shared" si="1"/>
        <v>13.656778503999998</v>
      </c>
    </row>
    <row r="15" spans="1:8" x14ac:dyDescent="0.2">
      <c r="A15" s="22" t="s">
        <v>13</v>
      </c>
      <c r="B15" s="27">
        <f>SUM(B16:B17)</f>
        <v>278.326703732</v>
      </c>
      <c r="C15" s="27">
        <f>SUM(C16:C17)</f>
        <v>0.3523962645</v>
      </c>
      <c r="D15" s="27">
        <f>SUM(D16:D17)</f>
        <v>0</v>
      </c>
      <c r="E15" s="24"/>
      <c r="F15" s="24"/>
      <c r="G15" s="24"/>
      <c r="H15" s="28">
        <f t="shared" si="1"/>
        <v>278.67909999649999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278.326703732</v>
      </c>
      <c r="C17" s="31">
        <v>0.3523962645</v>
      </c>
      <c r="D17" s="31"/>
      <c r="E17" s="32"/>
      <c r="F17" s="32"/>
      <c r="G17" s="32"/>
      <c r="H17" s="33">
        <f t="shared" si="1"/>
        <v>278.67909999649999</v>
      </c>
    </row>
    <row r="18" spans="1:8" x14ac:dyDescent="0.2">
      <c r="A18" s="17" t="s">
        <v>16</v>
      </c>
      <c r="B18" s="34">
        <f t="shared" ref="B18:G18" si="2">SUM(B19:B26)</f>
        <v>951.83641435755737</v>
      </c>
      <c r="C18" s="34">
        <f t="shared" si="2"/>
        <v>1.0283325000000001</v>
      </c>
      <c r="D18" s="34">
        <f t="shared" si="2"/>
        <v>44.579256360000002</v>
      </c>
      <c r="E18" s="34">
        <f t="shared" si="2"/>
        <v>0</v>
      </c>
      <c r="F18" s="34">
        <f t="shared" si="2"/>
        <v>890.82855808496606</v>
      </c>
      <c r="G18" s="35">
        <f t="shared" si="2"/>
        <v>6.2935311503999998</v>
      </c>
      <c r="H18" s="21">
        <f t="shared" si="1"/>
        <v>1894.5660924529236</v>
      </c>
    </row>
    <row r="19" spans="1:8" x14ac:dyDescent="0.2">
      <c r="A19" s="22" t="s">
        <v>17</v>
      </c>
      <c r="B19" s="23">
        <v>222.40015941475738</v>
      </c>
      <c r="C19" s="23"/>
      <c r="D19" s="23"/>
      <c r="E19" s="36"/>
      <c r="F19" s="36"/>
      <c r="G19" s="36"/>
      <c r="H19" s="25">
        <f t="shared" si="1"/>
        <v>222.40015941475738</v>
      </c>
    </row>
    <row r="20" spans="1:8" x14ac:dyDescent="0.2">
      <c r="A20" s="22" t="s">
        <v>18</v>
      </c>
      <c r="B20" s="27">
        <v>11.627687999999999</v>
      </c>
      <c r="C20" s="27"/>
      <c r="D20" s="27"/>
      <c r="E20" s="27"/>
      <c r="F20" s="27"/>
      <c r="G20" s="27"/>
      <c r="H20" s="28">
        <f t="shared" si="1"/>
        <v>11.627687999999999</v>
      </c>
    </row>
    <row r="21" spans="1:8" x14ac:dyDescent="0.2">
      <c r="A21" s="22" t="s">
        <v>19</v>
      </c>
      <c r="B21" s="27">
        <v>665.65235499999994</v>
      </c>
      <c r="C21" s="27">
        <v>1.0283325000000001</v>
      </c>
      <c r="D21" s="27"/>
      <c r="E21" s="24"/>
      <c r="F21" s="27">
        <v>890.82855808496606</v>
      </c>
      <c r="G21" s="37"/>
      <c r="H21" s="28">
        <f t="shared" si="1"/>
        <v>1557.509245584966</v>
      </c>
    </row>
    <row r="22" spans="1:8" x14ac:dyDescent="0.2">
      <c r="A22" s="22" t="s">
        <v>59</v>
      </c>
      <c r="B22" s="27">
        <v>52.156211942799999</v>
      </c>
      <c r="C22" s="27"/>
      <c r="D22" s="27"/>
      <c r="E22" s="24"/>
      <c r="F22" s="24"/>
      <c r="G22" s="24"/>
      <c r="H22" s="28">
        <f t="shared" si="1"/>
        <v>52.156211942799999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/>
      <c r="F24" s="27"/>
      <c r="G24" s="27"/>
      <c r="H24" s="28">
        <f t="shared" si="1"/>
        <v>0</v>
      </c>
    </row>
    <row r="25" spans="1:8" x14ac:dyDescent="0.2">
      <c r="A25" s="22" t="s">
        <v>61</v>
      </c>
      <c r="B25" s="27"/>
      <c r="C25" s="27"/>
      <c r="D25" s="27">
        <v>44.579256360000002</v>
      </c>
      <c r="E25" s="27"/>
      <c r="F25" s="27"/>
      <c r="G25" s="27">
        <v>6.2935311503999998</v>
      </c>
      <c r="H25" s="28">
        <f t="shared" si="1"/>
        <v>50.872787510400002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18.936754999999998</v>
      </c>
      <c r="C27" s="34">
        <f>SUM(C28:C36)</f>
        <v>2276.7102316</v>
      </c>
      <c r="D27" s="34">
        <f>SUM(D28:D36)</f>
        <v>994.76077558400004</v>
      </c>
      <c r="E27" s="43"/>
      <c r="F27" s="43"/>
      <c r="G27" s="44"/>
      <c r="H27" s="21">
        <f t="shared" si="1"/>
        <v>3290.4077621840001</v>
      </c>
    </row>
    <row r="28" spans="1:8" x14ac:dyDescent="0.2">
      <c r="A28" s="22" t="s">
        <v>20</v>
      </c>
      <c r="B28" s="36"/>
      <c r="C28" s="23">
        <v>1692.3629152000001</v>
      </c>
      <c r="D28" s="45"/>
      <c r="E28" s="24"/>
      <c r="F28" s="24"/>
      <c r="G28" s="24"/>
      <c r="H28" s="25">
        <f t="shared" si="1"/>
        <v>1692.3629152000001</v>
      </c>
    </row>
    <row r="29" spans="1:8" x14ac:dyDescent="0.2">
      <c r="A29" s="22" t="s">
        <v>21</v>
      </c>
      <c r="B29" s="24"/>
      <c r="C29" s="27">
        <v>552.1809356</v>
      </c>
      <c r="D29" s="27">
        <v>190.40403775199999</v>
      </c>
      <c r="E29" s="24"/>
      <c r="F29" s="24"/>
      <c r="G29" s="24"/>
      <c r="H29" s="28">
        <f t="shared" si="1"/>
        <v>742.58497335200002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794.41613429200004</v>
      </c>
      <c r="E31" s="24"/>
      <c r="F31" s="24"/>
      <c r="G31" s="24"/>
      <c r="H31" s="28">
        <f t="shared" si="1"/>
        <v>794.41613429200004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32.166380799999999</v>
      </c>
      <c r="D33" s="27">
        <v>9.9406035399999997</v>
      </c>
      <c r="E33" s="24"/>
      <c r="F33" s="24"/>
      <c r="G33" s="24"/>
      <c r="H33" s="28">
        <f t="shared" si="1"/>
        <v>42.106984339999997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15.126166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3.8105889999999998</v>
      </c>
      <c r="C36" s="31"/>
      <c r="D36" s="31"/>
      <c r="E36" s="32"/>
      <c r="F36" s="32"/>
      <c r="G36" s="32"/>
      <c r="H36" s="33">
        <f t="shared" si="1"/>
        <v>3.8105889999999998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29.919436000000001</v>
      </c>
      <c r="C38" s="34">
        <f>SUM(C39:C43)</f>
        <v>603.75848389843748</v>
      </c>
      <c r="D38" s="34">
        <f>SUM(D39:D43)</f>
        <v>64.822151701999999</v>
      </c>
      <c r="E38" s="43"/>
      <c r="F38" s="43"/>
      <c r="G38" s="44"/>
      <c r="H38" s="52">
        <f t="shared" si="1"/>
        <v>698.50007160043754</v>
      </c>
    </row>
    <row r="39" spans="1:8" x14ac:dyDescent="0.2">
      <c r="A39" s="22" t="s">
        <v>25</v>
      </c>
      <c r="B39" s="23"/>
      <c r="C39" s="23">
        <v>351.5854071</v>
      </c>
      <c r="D39" s="23"/>
      <c r="E39" s="24"/>
      <c r="F39" s="24"/>
      <c r="G39" s="24"/>
      <c r="H39" s="25">
        <f t="shared" si="1"/>
        <v>351.5854071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29.919436000000001</v>
      </c>
      <c r="C41" s="27">
        <v>5.7215416250000004</v>
      </c>
      <c r="D41" s="27">
        <v>3.5425164219999998</v>
      </c>
      <c r="E41" s="24"/>
      <c r="F41" s="24"/>
      <c r="G41" s="24"/>
      <c r="H41" s="28">
        <f t="shared" si="1"/>
        <v>39.183494047000003</v>
      </c>
    </row>
    <row r="42" spans="1:8" x14ac:dyDescent="0.2">
      <c r="A42" s="22" t="s">
        <v>69</v>
      </c>
      <c r="B42" s="24"/>
      <c r="C42" s="27">
        <v>246.2947766734375</v>
      </c>
      <c r="D42" s="27">
        <v>61.279635280000001</v>
      </c>
      <c r="E42" s="24"/>
      <c r="F42" s="24"/>
      <c r="G42" s="24"/>
      <c r="H42" s="28">
        <f t="shared" si="1"/>
        <v>307.5744119534375</v>
      </c>
    </row>
    <row r="43" spans="1:8" ht="13.5" thickBot="1" x14ac:dyDescent="0.25">
      <c r="A43" s="22" t="s">
        <v>71</v>
      </c>
      <c r="B43" s="27"/>
      <c r="C43" s="27">
        <v>0.1567585</v>
      </c>
      <c r="D43" s="27"/>
      <c r="E43" s="24"/>
      <c r="F43" s="24"/>
      <c r="G43" s="24"/>
      <c r="H43" s="28">
        <f t="shared" si="1"/>
        <v>0.1567585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pageSetUpPr fitToPage="1"/>
  </sheetPr>
  <dimension ref="A1:H44"/>
  <sheetViews>
    <sheetView topLeftCell="A16" workbookViewId="0">
      <selection activeCell="I39" sqref="I39:L43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51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24764.96747420232</v>
      </c>
      <c r="C7" s="15">
        <f t="shared" si="0"/>
        <v>3050.2698033367788</v>
      </c>
      <c r="D7" s="15">
        <f t="shared" si="0"/>
        <v>1275.1968342396015</v>
      </c>
      <c r="E7" s="15">
        <f t="shared" si="0"/>
        <v>0</v>
      </c>
      <c r="F7" s="15">
        <f t="shared" si="0"/>
        <v>899.82482508257078</v>
      </c>
      <c r="G7" s="15">
        <f t="shared" si="0"/>
        <v>6.9180758867999996</v>
      </c>
      <c r="H7" s="16">
        <f>SUM(B7:G7)</f>
        <v>29997.17701274807</v>
      </c>
    </row>
    <row r="8" spans="1:8" x14ac:dyDescent="0.2">
      <c r="A8" s="17" t="s">
        <v>6</v>
      </c>
      <c r="B8" s="18">
        <f>SUM(B9,B15)</f>
        <v>23676.604226020623</v>
      </c>
      <c r="C8" s="18">
        <f>SUM(C9,C15)</f>
        <v>160.331669461779</v>
      </c>
      <c r="D8" s="18">
        <f>SUM(D9,D15)</f>
        <v>148.40648815560166</v>
      </c>
      <c r="E8" s="19"/>
      <c r="F8" s="19"/>
      <c r="G8" s="20"/>
      <c r="H8" s="21">
        <f t="shared" ref="H8:H44" si="1">SUM(B8:G8)</f>
        <v>23985.342383638003</v>
      </c>
    </row>
    <row r="9" spans="1:8" x14ac:dyDescent="0.2">
      <c r="A9" s="22" t="s">
        <v>7</v>
      </c>
      <c r="B9" s="23">
        <f>SUM(B10:B14)</f>
        <v>23392.273900578624</v>
      </c>
      <c r="C9" s="23">
        <f>SUM(C10:C14)</f>
        <v>159.94586244927899</v>
      </c>
      <c r="D9" s="23">
        <f>SUM(D10:D14)</f>
        <v>148.40648815560166</v>
      </c>
      <c r="E9" s="24"/>
      <c r="F9" s="24"/>
      <c r="G9" s="24"/>
      <c r="H9" s="25">
        <f t="shared" si="1"/>
        <v>23700.626251183505</v>
      </c>
    </row>
    <row r="10" spans="1:8" x14ac:dyDescent="0.2">
      <c r="A10" s="26" t="s">
        <v>8</v>
      </c>
      <c r="B10" s="27">
        <v>14425.875571223647</v>
      </c>
      <c r="C10" s="27">
        <v>4.1422970811168902</v>
      </c>
      <c r="D10" s="27">
        <v>55.533447841015466</v>
      </c>
      <c r="E10" s="24"/>
      <c r="F10" s="24"/>
      <c r="G10" s="24"/>
      <c r="H10" s="28">
        <f t="shared" si="1"/>
        <v>14485.551316145778</v>
      </c>
    </row>
    <row r="11" spans="1:8" x14ac:dyDescent="0.2">
      <c r="A11" s="26" t="s">
        <v>9</v>
      </c>
      <c r="B11" s="27">
        <v>2478.4403706854573</v>
      </c>
      <c r="C11" s="27">
        <v>7.7684505229349519</v>
      </c>
      <c r="D11" s="27">
        <v>11.704629466902571</v>
      </c>
      <c r="E11" s="24"/>
      <c r="F11" s="24"/>
      <c r="G11" s="24"/>
      <c r="H11" s="28">
        <f t="shared" si="1"/>
        <v>2497.9134506752948</v>
      </c>
    </row>
    <row r="12" spans="1:8" x14ac:dyDescent="0.2">
      <c r="A12" s="26" t="s">
        <v>10</v>
      </c>
      <c r="B12" s="27">
        <v>3801.2314716695187</v>
      </c>
      <c r="C12" s="29">
        <v>19.392836895227145</v>
      </c>
      <c r="D12" s="27">
        <v>45.705771041683633</v>
      </c>
      <c r="E12" s="24"/>
      <c r="F12" s="24"/>
      <c r="G12" s="24"/>
      <c r="H12" s="28">
        <f t="shared" si="1"/>
        <v>3866.3300796064291</v>
      </c>
    </row>
    <row r="13" spans="1:8" x14ac:dyDescent="0.2">
      <c r="A13" s="26" t="s">
        <v>11</v>
      </c>
      <c r="B13" s="27">
        <v>2673.6070380000001</v>
      </c>
      <c r="C13" s="27">
        <v>128.62645315</v>
      </c>
      <c r="D13" s="27">
        <v>35.353904075999999</v>
      </c>
      <c r="E13" s="24"/>
      <c r="F13" s="24"/>
      <c r="G13" s="24"/>
      <c r="H13" s="28">
        <f t="shared" si="1"/>
        <v>2837.5873952260004</v>
      </c>
    </row>
    <row r="14" spans="1:8" x14ac:dyDescent="0.2">
      <c r="A14" s="26" t="s">
        <v>12</v>
      </c>
      <c r="B14" s="27">
        <v>13.119448999999999</v>
      </c>
      <c r="C14" s="27">
        <v>1.58248E-2</v>
      </c>
      <c r="D14" s="27">
        <v>0.10873573</v>
      </c>
      <c r="E14" s="24"/>
      <c r="F14" s="24"/>
      <c r="G14" s="24"/>
      <c r="H14" s="28">
        <f t="shared" si="1"/>
        <v>13.24400953</v>
      </c>
    </row>
    <row r="15" spans="1:8" x14ac:dyDescent="0.2">
      <c r="A15" s="22" t="s">
        <v>13</v>
      </c>
      <c r="B15" s="27">
        <f>SUM(B16:B17)</f>
        <v>284.330325442</v>
      </c>
      <c r="C15" s="27">
        <f>SUM(C16:C17)</f>
        <v>0.38580701249999999</v>
      </c>
      <c r="D15" s="27">
        <f>SUM(D16:D17)</f>
        <v>0</v>
      </c>
      <c r="E15" s="24"/>
      <c r="F15" s="24"/>
      <c r="G15" s="24"/>
      <c r="H15" s="28">
        <f t="shared" si="1"/>
        <v>284.71613245449998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284.330325442</v>
      </c>
      <c r="C17" s="31">
        <v>0.38580701249999999</v>
      </c>
      <c r="D17" s="31"/>
      <c r="E17" s="32"/>
      <c r="F17" s="32"/>
      <c r="G17" s="32"/>
      <c r="H17" s="33">
        <f t="shared" si="1"/>
        <v>284.71613245449998</v>
      </c>
    </row>
    <row r="18" spans="1:8" x14ac:dyDescent="0.2">
      <c r="A18" s="17" t="s">
        <v>16</v>
      </c>
      <c r="B18" s="34">
        <f t="shared" ref="B18:G18" si="2">SUM(B19:B26)</f>
        <v>1041.9046611816946</v>
      </c>
      <c r="C18" s="34">
        <f t="shared" si="2"/>
        <v>1.1599900000000001</v>
      </c>
      <c r="D18" s="34">
        <f t="shared" si="2"/>
        <v>48.111016769999999</v>
      </c>
      <c r="E18" s="34">
        <f t="shared" si="2"/>
        <v>0</v>
      </c>
      <c r="F18" s="34">
        <f t="shared" si="2"/>
        <v>899.82482508257078</v>
      </c>
      <c r="G18" s="35">
        <f t="shared" si="2"/>
        <v>6.9180758867999996</v>
      </c>
      <c r="H18" s="21">
        <f t="shared" si="1"/>
        <v>1997.9185689210656</v>
      </c>
    </row>
    <row r="19" spans="1:8" x14ac:dyDescent="0.2">
      <c r="A19" s="22" t="s">
        <v>17</v>
      </c>
      <c r="B19" s="23">
        <v>267.85975283649458</v>
      </c>
      <c r="C19" s="23"/>
      <c r="D19" s="23"/>
      <c r="E19" s="36"/>
      <c r="F19" s="36"/>
      <c r="G19" s="36"/>
      <c r="H19" s="25">
        <f t="shared" si="1"/>
        <v>267.85975283649458</v>
      </c>
    </row>
    <row r="20" spans="1:8" x14ac:dyDescent="0.2">
      <c r="A20" s="22" t="s">
        <v>18</v>
      </c>
      <c r="B20" s="27">
        <v>11.630177</v>
      </c>
      <c r="C20" s="27"/>
      <c r="D20" s="27"/>
      <c r="E20" s="27"/>
      <c r="F20" s="27"/>
      <c r="G20" s="27"/>
      <c r="H20" s="28">
        <f t="shared" si="1"/>
        <v>11.630177</v>
      </c>
    </row>
    <row r="21" spans="1:8" x14ac:dyDescent="0.2">
      <c r="A21" s="22" t="s">
        <v>19</v>
      </c>
      <c r="B21" s="27">
        <v>705.73247100000003</v>
      </c>
      <c r="C21" s="27">
        <v>1.1599900000000001</v>
      </c>
      <c r="D21" s="27"/>
      <c r="E21" s="24"/>
      <c r="F21" s="27">
        <v>899.82482508257078</v>
      </c>
      <c r="G21" s="37"/>
      <c r="H21" s="28">
        <f t="shared" si="1"/>
        <v>1606.7172860825708</v>
      </c>
    </row>
    <row r="22" spans="1:8" x14ac:dyDescent="0.2">
      <c r="A22" s="22" t="s">
        <v>59</v>
      </c>
      <c r="B22" s="27">
        <v>56.6822603452</v>
      </c>
      <c r="C22" s="27"/>
      <c r="D22" s="27"/>
      <c r="E22" s="24"/>
      <c r="F22" s="24"/>
      <c r="G22" s="24"/>
      <c r="H22" s="28">
        <f t="shared" si="1"/>
        <v>56.6822603452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/>
      <c r="F24" s="27"/>
      <c r="G24" s="27"/>
      <c r="H24" s="28">
        <f t="shared" si="1"/>
        <v>0</v>
      </c>
    </row>
    <row r="25" spans="1:8" x14ac:dyDescent="0.2">
      <c r="A25" s="22" t="s">
        <v>61</v>
      </c>
      <c r="B25" s="27"/>
      <c r="C25" s="27"/>
      <c r="D25" s="27">
        <v>48.111016769999999</v>
      </c>
      <c r="E25" s="27"/>
      <c r="F25" s="27"/>
      <c r="G25" s="27">
        <v>6.9180758867999996</v>
      </c>
      <c r="H25" s="28">
        <f t="shared" si="1"/>
        <v>55.029092656799996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17.353521000000001</v>
      </c>
      <c r="C27" s="34">
        <f>SUM(C28:C36)</f>
        <v>2274.1451677</v>
      </c>
      <c r="D27" s="34">
        <f>SUM(D28:D36)</f>
        <v>1014.27236492</v>
      </c>
      <c r="E27" s="43"/>
      <c r="F27" s="43"/>
      <c r="G27" s="44"/>
      <c r="H27" s="21">
        <f t="shared" si="1"/>
        <v>3305.7710536200002</v>
      </c>
    </row>
    <row r="28" spans="1:8" x14ac:dyDescent="0.2">
      <c r="A28" s="22" t="s">
        <v>20</v>
      </c>
      <c r="B28" s="36"/>
      <c r="C28" s="23">
        <v>1675.6064566</v>
      </c>
      <c r="D28" s="45"/>
      <c r="E28" s="24"/>
      <c r="F28" s="24"/>
      <c r="G28" s="24"/>
      <c r="H28" s="25">
        <f t="shared" si="1"/>
        <v>1675.6064566</v>
      </c>
    </row>
    <row r="29" spans="1:8" x14ac:dyDescent="0.2">
      <c r="A29" s="22" t="s">
        <v>21</v>
      </c>
      <c r="B29" s="24"/>
      <c r="C29" s="27">
        <v>563.68469822500003</v>
      </c>
      <c r="D29" s="27">
        <v>185.88644387400001</v>
      </c>
      <c r="E29" s="24"/>
      <c r="F29" s="24"/>
      <c r="G29" s="24"/>
      <c r="H29" s="28">
        <f t="shared" si="1"/>
        <v>749.5711420990001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817.61474144199997</v>
      </c>
      <c r="E31" s="24"/>
      <c r="F31" s="24"/>
      <c r="G31" s="24"/>
      <c r="H31" s="28">
        <f t="shared" si="1"/>
        <v>817.61474144199997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34.854012875000002</v>
      </c>
      <c r="D33" s="27">
        <v>10.771179604</v>
      </c>
      <c r="E33" s="24"/>
      <c r="F33" s="24"/>
      <c r="G33" s="24"/>
      <c r="H33" s="28">
        <f t="shared" si="1"/>
        <v>45.625192479000006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13.448057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3.9054639999999998</v>
      </c>
      <c r="C36" s="31"/>
      <c r="D36" s="31"/>
      <c r="E36" s="32"/>
      <c r="F36" s="32"/>
      <c r="G36" s="32"/>
      <c r="H36" s="33">
        <f t="shared" si="1"/>
        <v>3.9054639999999998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29.105066000000001</v>
      </c>
      <c r="C38" s="34">
        <f>SUM(C39:C43)</f>
        <v>614.63297617500007</v>
      </c>
      <c r="D38" s="34">
        <f>SUM(D39:D43)</f>
        <v>64.406964393999999</v>
      </c>
      <c r="E38" s="43"/>
      <c r="F38" s="43"/>
      <c r="G38" s="44"/>
      <c r="H38" s="89">
        <f t="shared" si="1"/>
        <v>708.14500656900009</v>
      </c>
    </row>
    <row r="39" spans="1:8" x14ac:dyDescent="0.2">
      <c r="A39" s="22" t="s">
        <v>25</v>
      </c>
      <c r="B39" s="23"/>
      <c r="C39" s="23">
        <v>368.00382037499998</v>
      </c>
      <c r="D39" s="23"/>
      <c r="E39" s="24"/>
      <c r="F39" s="24"/>
      <c r="G39" s="24"/>
      <c r="H39" s="25">
        <f t="shared" si="1"/>
        <v>368.00382037499998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29.105066000000001</v>
      </c>
      <c r="C41" s="27">
        <v>5.2000112500000002</v>
      </c>
      <c r="D41" s="27">
        <v>3.4607940940000002</v>
      </c>
      <c r="E41" s="24"/>
      <c r="F41" s="24"/>
      <c r="G41" s="24"/>
      <c r="H41" s="28">
        <f t="shared" si="1"/>
        <v>37.765871344000004</v>
      </c>
    </row>
    <row r="42" spans="1:8" x14ac:dyDescent="0.2">
      <c r="A42" s="22" t="s">
        <v>69</v>
      </c>
      <c r="B42" s="24"/>
      <c r="C42" s="27">
        <v>241.29494245000001</v>
      </c>
      <c r="D42" s="27">
        <v>60.946170299999999</v>
      </c>
      <c r="E42" s="24"/>
      <c r="F42" s="24"/>
      <c r="G42" s="24"/>
      <c r="H42" s="28">
        <f t="shared" si="1"/>
        <v>302.24111275000001</v>
      </c>
    </row>
    <row r="43" spans="1:8" ht="13.5" thickBot="1" x14ac:dyDescent="0.25">
      <c r="A43" s="22" t="s">
        <v>71</v>
      </c>
      <c r="B43" s="27"/>
      <c r="C43" s="27">
        <v>0.13420209999999999</v>
      </c>
      <c r="D43" s="27"/>
      <c r="E43" s="24"/>
      <c r="F43" s="24"/>
      <c r="G43" s="24"/>
      <c r="H43" s="28">
        <f t="shared" si="1"/>
        <v>0.13420209999999999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H44"/>
  <sheetViews>
    <sheetView topLeftCell="A19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50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26779.944180564413</v>
      </c>
      <c r="C7" s="15">
        <f t="shared" si="0"/>
        <v>3332.5355627655267</v>
      </c>
      <c r="D7" s="15">
        <f t="shared" si="0"/>
        <v>1341.1197278787386</v>
      </c>
      <c r="E7" s="15">
        <f t="shared" si="0"/>
        <v>6.3255274639999998E-2</v>
      </c>
      <c r="F7" s="15">
        <f t="shared" si="0"/>
        <v>923.88461940871298</v>
      </c>
      <c r="G7" s="15">
        <f t="shared" si="0"/>
        <v>8.1152547072000001</v>
      </c>
      <c r="H7" s="16">
        <f>SUM(B7:G7)</f>
        <v>32385.662600599229</v>
      </c>
    </row>
    <row r="8" spans="1:8" x14ac:dyDescent="0.2">
      <c r="A8" s="17" t="s">
        <v>6</v>
      </c>
      <c r="B8" s="18">
        <f>SUM(B9,B15)</f>
        <v>25615.687613134978</v>
      </c>
      <c r="C8" s="18">
        <f>SUM(C9,C15)</f>
        <v>159.43476451708943</v>
      </c>
      <c r="D8" s="18">
        <f>SUM(D9,D15)</f>
        <v>168.44184702673871</v>
      </c>
      <c r="E8" s="19"/>
      <c r="F8" s="19"/>
      <c r="G8" s="20"/>
      <c r="H8" s="21">
        <f t="shared" ref="H8:H44" si="1">SUM(B8:G8)</f>
        <v>25943.564224678805</v>
      </c>
    </row>
    <row r="9" spans="1:8" x14ac:dyDescent="0.2">
      <c r="A9" s="22" t="s">
        <v>7</v>
      </c>
      <c r="B9" s="23">
        <f>SUM(B10:B14)</f>
        <v>25332.383784812977</v>
      </c>
      <c r="C9" s="23">
        <f>SUM(C10:C14)</f>
        <v>159.08610212608943</v>
      </c>
      <c r="D9" s="23">
        <f>SUM(D10:D14)</f>
        <v>168.44184702673871</v>
      </c>
      <c r="E9" s="24"/>
      <c r="F9" s="24"/>
      <c r="G9" s="24"/>
      <c r="H9" s="25">
        <f t="shared" si="1"/>
        <v>25659.911733965804</v>
      </c>
    </row>
    <row r="10" spans="1:8" x14ac:dyDescent="0.2">
      <c r="A10" s="26" t="s">
        <v>8</v>
      </c>
      <c r="B10" s="27">
        <v>15768.185637748376</v>
      </c>
      <c r="C10" s="27">
        <v>4.510706053290372</v>
      </c>
      <c r="D10" s="27">
        <v>61.395587503978064</v>
      </c>
      <c r="E10" s="24"/>
      <c r="F10" s="24"/>
      <c r="G10" s="24"/>
      <c r="H10" s="28">
        <f t="shared" si="1"/>
        <v>15834.091931305644</v>
      </c>
    </row>
    <row r="11" spans="1:8" x14ac:dyDescent="0.2">
      <c r="A11" s="26" t="s">
        <v>9</v>
      </c>
      <c r="B11" s="27">
        <v>2832.1680738596788</v>
      </c>
      <c r="C11" s="27">
        <v>11.387943584788463</v>
      </c>
      <c r="D11" s="27">
        <v>13.680355050000468</v>
      </c>
      <c r="E11" s="24"/>
      <c r="F11" s="24"/>
      <c r="G11" s="24"/>
      <c r="H11" s="28">
        <f t="shared" si="1"/>
        <v>2857.2363724944676</v>
      </c>
    </row>
    <row r="12" spans="1:8" x14ac:dyDescent="0.2">
      <c r="A12" s="26" t="s">
        <v>10</v>
      </c>
      <c r="B12" s="27">
        <v>3968.0071082049217</v>
      </c>
      <c r="C12" s="29">
        <v>18.570201163010584</v>
      </c>
      <c r="D12" s="27">
        <v>57.505953484760184</v>
      </c>
      <c r="E12" s="24"/>
      <c r="F12" s="24"/>
      <c r="G12" s="24"/>
      <c r="H12" s="28">
        <f t="shared" si="1"/>
        <v>4044.0832628526923</v>
      </c>
    </row>
    <row r="13" spans="1:8" x14ac:dyDescent="0.2">
      <c r="A13" s="26" t="s">
        <v>11</v>
      </c>
      <c r="B13" s="27">
        <v>2750.5457390000001</v>
      </c>
      <c r="C13" s="27">
        <v>124.60232145000001</v>
      </c>
      <c r="D13" s="27">
        <v>35.747338575999997</v>
      </c>
      <c r="E13" s="24"/>
      <c r="F13" s="24"/>
      <c r="G13" s="24"/>
      <c r="H13" s="28">
        <f t="shared" si="1"/>
        <v>2910.8953990260002</v>
      </c>
    </row>
    <row r="14" spans="1:8" x14ac:dyDescent="0.2">
      <c r="A14" s="26" t="s">
        <v>12</v>
      </c>
      <c r="B14" s="27">
        <v>13.477226</v>
      </c>
      <c r="C14" s="27">
        <v>1.4929875E-2</v>
      </c>
      <c r="D14" s="27">
        <v>0.112612412</v>
      </c>
      <c r="E14" s="24"/>
      <c r="F14" s="24"/>
      <c r="G14" s="24"/>
      <c r="H14" s="28">
        <f t="shared" si="1"/>
        <v>13.604768287000001</v>
      </c>
    </row>
    <row r="15" spans="1:8" x14ac:dyDescent="0.2">
      <c r="A15" s="22" t="s">
        <v>13</v>
      </c>
      <c r="B15" s="27">
        <f>SUM(B16:B17)</f>
        <v>283.30382832200002</v>
      </c>
      <c r="C15" s="27">
        <f>SUM(C16:C17)</f>
        <v>0.34866239100000002</v>
      </c>
      <c r="D15" s="27">
        <f>SUM(D16:D17)</f>
        <v>0</v>
      </c>
      <c r="E15" s="24"/>
      <c r="F15" s="24"/>
      <c r="G15" s="24"/>
      <c r="H15" s="28">
        <f t="shared" si="1"/>
        <v>283.65249071300002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283.30382832200002</v>
      </c>
      <c r="C17" s="31">
        <v>0.34866239100000002</v>
      </c>
      <c r="D17" s="31"/>
      <c r="E17" s="32"/>
      <c r="F17" s="32"/>
      <c r="G17" s="32"/>
      <c r="H17" s="33">
        <f t="shared" si="1"/>
        <v>283.65249071300002</v>
      </c>
    </row>
    <row r="18" spans="1:8" x14ac:dyDescent="0.2">
      <c r="A18" s="17" t="s">
        <v>16</v>
      </c>
      <c r="B18" s="34">
        <f t="shared" ref="B18:G18" si="2">SUM(B19:B26)</f>
        <v>1144.1304574294318</v>
      </c>
      <c r="C18" s="34">
        <f t="shared" si="2"/>
        <v>1.2392574999999999</v>
      </c>
      <c r="D18" s="34">
        <f t="shared" si="2"/>
        <v>50.354541953999998</v>
      </c>
      <c r="E18" s="34">
        <f t="shared" si="2"/>
        <v>6.3255274639999998E-2</v>
      </c>
      <c r="F18" s="34">
        <f t="shared" si="2"/>
        <v>923.88461940871298</v>
      </c>
      <c r="G18" s="35">
        <f t="shared" si="2"/>
        <v>8.1152547072000001</v>
      </c>
      <c r="H18" s="21">
        <f t="shared" si="1"/>
        <v>2127.7873862739848</v>
      </c>
    </row>
    <row r="19" spans="1:8" x14ac:dyDescent="0.2">
      <c r="A19" s="22" t="s">
        <v>17</v>
      </c>
      <c r="B19" s="23">
        <v>308.30241053323175</v>
      </c>
      <c r="C19" s="23"/>
      <c r="D19" s="23"/>
      <c r="E19" s="36"/>
      <c r="F19" s="36"/>
      <c r="G19" s="36"/>
      <c r="H19" s="25">
        <f t="shared" si="1"/>
        <v>308.30241053323175</v>
      </c>
    </row>
    <row r="20" spans="1:8" x14ac:dyDescent="0.2">
      <c r="A20" s="22" t="s">
        <v>18</v>
      </c>
      <c r="B20" s="27">
        <v>13.248198</v>
      </c>
      <c r="C20" s="27"/>
      <c r="D20" s="27"/>
      <c r="E20" s="27"/>
      <c r="F20" s="27"/>
      <c r="G20" s="27"/>
      <c r="H20" s="28">
        <f t="shared" si="1"/>
        <v>13.248198</v>
      </c>
    </row>
    <row r="21" spans="1:8" x14ac:dyDescent="0.2">
      <c r="A21" s="22" t="s">
        <v>19</v>
      </c>
      <c r="B21" s="27">
        <v>765.47949500000004</v>
      </c>
      <c r="C21" s="27">
        <v>1.2392574999999999</v>
      </c>
      <c r="D21" s="27"/>
      <c r="E21" s="24"/>
      <c r="F21" s="27">
        <v>923.88023964491299</v>
      </c>
      <c r="G21" s="37"/>
      <c r="H21" s="28">
        <f t="shared" si="1"/>
        <v>1690.5989921449132</v>
      </c>
    </row>
    <row r="22" spans="1:8" x14ac:dyDescent="0.2">
      <c r="A22" s="22" t="s">
        <v>59</v>
      </c>
      <c r="B22" s="27">
        <v>57.100353896199998</v>
      </c>
      <c r="C22" s="27"/>
      <c r="D22" s="27"/>
      <c r="E22" s="24"/>
      <c r="F22" s="24"/>
      <c r="G22" s="24"/>
      <c r="H22" s="28">
        <f t="shared" si="1"/>
        <v>57.100353896199998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6.3255274639999998E-2</v>
      </c>
      <c r="F24" s="27">
        <v>4.3797638000000003E-3</v>
      </c>
      <c r="G24" s="27"/>
      <c r="H24" s="28">
        <f t="shared" si="1"/>
        <v>6.7635038440000003E-2</v>
      </c>
    </row>
    <row r="25" spans="1:8" x14ac:dyDescent="0.2">
      <c r="A25" s="22" t="s">
        <v>61</v>
      </c>
      <c r="B25" s="27"/>
      <c r="C25" s="27"/>
      <c r="D25" s="27">
        <v>50.354541953999998</v>
      </c>
      <c r="E25" s="27"/>
      <c r="F25" s="27"/>
      <c r="G25" s="27">
        <v>8.1152547072000001</v>
      </c>
      <c r="H25" s="28">
        <f t="shared" si="1"/>
        <v>58.4697966612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14.722135999999999</v>
      </c>
      <c r="C27" s="34">
        <f>SUM(C28:C36)</f>
        <v>2540.2226466749999</v>
      </c>
      <c r="D27" s="34">
        <f>SUM(D28:D36)</f>
        <v>1061.433694132</v>
      </c>
      <c r="E27" s="43"/>
      <c r="F27" s="43"/>
      <c r="G27" s="44"/>
      <c r="H27" s="21">
        <f t="shared" si="1"/>
        <v>3616.378476807</v>
      </c>
    </row>
    <row r="28" spans="1:8" x14ac:dyDescent="0.2">
      <c r="A28" s="22" t="s">
        <v>20</v>
      </c>
      <c r="B28" s="36"/>
      <c r="C28" s="23">
        <v>1873.703090575</v>
      </c>
      <c r="D28" s="45"/>
      <c r="E28" s="24"/>
      <c r="F28" s="24"/>
      <c r="G28" s="24"/>
      <c r="H28" s="25">
        <f t="shared" si="1"/>
        <v>1873.703090575</v>
      </c>
    </row>
    <row r="29" spans="1:8" x14ac:dyDescent="0.2">
      <c r="A29" s="22" t="s">
        <v>21</v>
      </c>
      <c r="B29" s="24"/>
      <c r="C29" s="27">
        <v>628.41221700000006</v>
      </c>
      <c r="D29" s="27">
        <v>202.064311084</v>
      </c>
      <c r="E29" s="24"/>
      <c r="F29" s="24"/>
      <c r="G29" s="24"/>
      <c r="H29" s="28">
        <f t="shared" si="1"/>
        <v>830.47652808400005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847.59280419000004</v>
      </c>
      <c r="E31" s="24"/>
      <c r="F31" s="24"/>
      <c r="G31" s="24"/>
      <c r="H31" s="28">
        <f t="shared" si="1"/>
        <v>847.59280419000004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38.107339099999997</v>
      </c>
      <c r="D33" s="27">
        <v>11.776578858000001</v>
      </c>
      <c r="E33" s="24"/>
      <c r="F33" s="24"/>
      <c r="G33" s="24"/>
      <c r="H33" s="28">
        <f t="shared" si="1"/>
        <v>49.883917957999998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11.40992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3.3122159999999998</v>
      </c>
      <c r="C36" s="31"/>
      <c r="D36" s="31"/>
      <c r="E36" s="32"/>
      <c r="F36" s="32"/>
      <c r="G36" s="32"/>
      <c r="H36" s="33">
        <f t="shared" si="1"/>
        <v>3.3122159999999998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5.4039739999999998</v>
      </c>
      <c r="C38" s="34">
        <f>SUM(C39:C43)</f>
        <v>631.63889407343743</v>
      </c>
      <c r="D38" s="34">
        <f>SUM(D39:D43)</f>
        <v>60.889644766000004</v>
      </c>
      <c r="E38" s="43"/>
      <c r="F38" s="43"/>
      <c r="G38" s="44"/>
      <c r="H38" s="92">
        <f t="shared" si="1"/>
        <v>697.93251283943732</v>
      </c>
    </row>
    <row r="39" spans="1:8" x14ac:dyDescent="0.2">
      <c r="A39" s="22" t="s">
        <v>25</v>
      </c>
      <c r="B39" s="23"/>
      <c r="C39" s="23">
        <v>388.88145997499998</v>
      </c>
      <c r="D39" s="23"/>
      <c r="E39" s="24"/>
      <c r="F39" s="24"/>
      <c r="G39" s="24"/>
      <c r="H39" s="25">
        <f t="shared" si="1"/>
        <v>388.88145997499998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5.4039739999999998</v>
      </c>
      <c r="C41" s="27">
        <v>4.0434493250000001</v>
      </c>
      <c r="D41" s="27">
        <v>2.4553432860000002</v>
      </c>
      <c r="E41" s="24"/>
      <c r="F41" s="24"/>
      <c r="G41" s="24"/>
      <c r="H41" s="28">
        <f t="shared" si="1"/>
        <v>11.902766610999999</v>
      </c>
    </row>
    <row r="42" spans="1:8" x14ac:dyDescent="0.2">
      <c r="A42" s="22" t="s">
        <v>69</v>
      </c>
      <c r="B42" s="24"/>
      <c r="C42" s="27">
        <v>238.59927692343749</v>
      </c>
      <c r="D42" s="27">
        <v>58.434301480000002</v>
      </c>
      <c r="E42" s="24"/>
      <c r="F42" s="24"/>
      <c r="G42" s="24"/>
      <c r="H42" s="28">
        <f t="shared" si="1"/>
        <v>297.0335784034375</v>
      </c>
    </row>
    <row r="43" spans="1:8" ht="13.5" thickBot="1" x14ac:dyDescent="0.25">
      <c r="A43" s="22" t="s">
        <v>71</v>
      </c>
      <c r="B43" s="27"/>
      <c r="C43" s="27">
        <v>0.11470785</v>
      </c>
      <c r="D43" s="27"/>
      <c r="E43" s="24"/>
      <c r="F43" s="24"/>
      <c r="G43" s="24"/>
      <c r="H43" s="28">
        <f t="shared" si="1"/>
        <v>0.11470785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44"/>
  <sheetViews>
    <sheetView topLeftCell="A25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49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25142.026874779069</v>
      </c>
      <c r="C7" s="15">
        <f t="shared" si="0"/>
        <v>3450.3837887183959</v>
      </c>
      <c r="D7" s="15">
        <f t="shared" si="0"/>
        <v>1389.7018184516039</v>
      </c>
      <c r="E7" s="15">
        <f t="shared" si="0"/>
        <v>31.396580752720002</v>
      </c>
      <c r="F7" s="15">
        <f t="shared" si="0"/>
        <v>862.2270388367042</v>
      </c>
      <c r="G7" s="15">
        <f t="shared" si="0"/>
        <v>9.0195351515999995</v>
      </c>
      <c r="H7" s="16">
        <f>SUM(B7:G7)</f>
        <v>30884.755636690094</v>
      </c>
    </row>
    <row r="8" spans="1:8" x14ac:dyDescent="0.2">
      <c r="A8" s="17" t="s">
        <v>6</v>
      </c>
      <c r="B8" s="18">
        <f>SUM(B9,B15)</f>
        <v>23990.029255615395</v>
      </c>
      <c r="C8" s="18">
        <f>SUM(C9,C15)</f>
        <v>162.53791826995783</v>
      </c>
      <c r="D8" s="18">
        <f>SUM(D9,D15)</f>
        <v>169.14074957760397</v>
      </c>
      <c r="E8" s="19"/>
      <c r="F8" s="19"/>
      <c r="G8" s="20"/>
      <c r="H8" s="21">
        <f t="shared" ref="H8:H44" si="1">SUM(B8:G8)</f>
        <v>24321.707923462956</v>
      </c>
    </row>
    <row r="9" spans="1:8" x14ac:dyDescent="0.2">
      <c r="A9" s="22" t="s">
        <v>7</v>
      </c>
      <c r="B9" s="23">
        <f>SUM(B10:B14)</f>
        <v>23692.008739669396</v>
      </c>
      <c r="C9" s="23">
        <f>SUM(C10:C14)</f>
        <v>162.17747140345782</v>
      </c>
      <c r="D9" s="23">
        <f>SUM(D10:D14)</f>
        <v>169.14074957760397</v>
      </c>
      <c r="E9" s="24"/>
      <c r="F9" s="24"/>
      <c r="G9" s="24"/>
      <c r="H9" s="25">
        <f t="shared" si="1"/>
        <v>24023.326960650458</v>
      </c>
    </row>
    <row r="10" spans="1:8" x14ac:dyDescent="0.2">
      <c r="A10" s="26" t="s">
        <v>8</v>
      </c>
      <c r="B10" s="27">
        <v>14402.338821858701</v>
      </c>
      <c r="C10" s="27">
        <v>4.0431893723346288</v>
      </c>
      <c r="D10" s="27">
        <v>56.497432177664628</v>
      </c>
      <c r="E10" s="24"/>
      <c r="F10" s="24"/>
      <c r="G10" s="24"/>
      <c r="H10" s="28">
        <f t="shared" si="1"/>
        <v>14462.879443408699</v>
      </c>
    </row>
    <row r="11" spans="1:8" x14ac:dyDescent="0.2">
      <c r="A11" s="26" t="s">
        <v>9</v>
      </c>
      <c r="B11" s="27">
        <v>2669.3299043125721</v>
      </c>
      <c r="C11" s="27">
        <v>13.273888648926029</v>
      </c>
      <c r="D11" s="27">
        <v>14.046838610928937</v>
      </c>
      <c r="E11" s="24"/>
      <c r="F11" s="24"/>
      <c r="G11" s="24"/>
      <c r="H11" s="28">
        <f t="shared" si="1"/>
        <v>2696.6506315724268</v>
      </c>
    </row>
    <row r="12" spans="1:8" x14ac:dyDescent="0.2">
      <c r="A12" s="26" t="s">
        <v>10</v>
      </c>
      <c r="B12" s="27">
        <v>3934.1525654981224</v>
      </c>
      <c r="C12" s="29">
        <v>17.222075257197162</v>
      </c>
      <c r="D12" s="27">
        <v>63.2372482610104</v>
      </c>
      <c r="E12" s="24"/>
      <c r="F12" s="24"/>
      <c r="G12" s="24"/>
      <c r="H12" s="28">
        <f t="shared" si="1"/>
        <v>4014.6118890163298</v>
      </c>
    </row>
    <row r="13" spans="1:8" x14ac:dyDescent="0.2">
      <c r="A13" s="26" t="s">
        <v>11</v>
      </c>
      <c r="B13" s="27">
        <v>2672.4219050000002</v>
      </c>
      <c r="C13" s="27">
        <v>127.62467997500001</v>
      </c>
      <c r="D13" s="27">
        <v>35.243727217999997</v>
      </c>
      <c r="E13" s="24"/>
      <c r="F13" s="24"/>
      <c r="G13" s="24"/>
      <c r="H13" s="28">
        <f t="shared" si="1"/>
        <v>2835.2903121930003</v>
      </c>
    </row>
    <row r="14" spans="1:8" x14ac:dyDescent="0.2">
      <c r="A14" s="26" t="s">
        <v>12</v>
      </c>
      <c r="B14" s="27">
        <v>13.765542999999999</v>
      </c>
      <c r="C14" s="27">
        <v>1.363815E-2</v>
      </c>
      <c r="D14" s="27">
        <v>0.11550331</v>
      </c>
      <c r="E14" s="24"/>
      <c r="F14" s="24"/>
      <c r="G14" s="24"/>
      <c r="H14" s="28">
        <f t="shared" si="1"/>
        <v>13.894684459999999</v>
      </c>
    </row>
    <row r="15" spans="1:8" x14ac:dyDescent="0.2">
      <c r="A15" s="22" t="s">
        <v>13</v>
      </c>
      <c r="B15" s="27">
        <f>SUM(B16:B17)</f>
        <v>298.02051594599999</v>
      </c>
      <c r="C15" s="27">
        <f>SUM(C16:C17)</f>
        <v>0.36044686650000002</v>
      </c>
      <c r="D15" s="27">
        <f>SUM(D16:D17)</f>
        <v>0</v>
      </c>
      <c r="E15" s="24"/>
      <c r="F15" s="24"/>
      <c r="G15" s="24"/>
      <c r="H15" s="28">
        <f t="shared" si="1"/>
        <v>298.3809628125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298.02051594599999</v>
      </c>
      <c r="C17" s="31">
        <v>0.36044686650000002</v>
      </c>
      <c r="D17" s="31"/>
      <c r="E17" s="32"/>
      <c r="F17" s="32"/>
      <c r="G17" s="32"/>
      <c r="H17" s="33">
        <f t="shared" si="1"/>
        <v>298.3809628125</v>
      </c>
    </row>
    <row r="18" spans="1:8" x14ac:dyDescent="0.2">
      <c r="A18" s="17" t="s">
        <v>16</v>
      </c>
      <c r="B18" s="34">
        <f t="shared" ref="B18:G18" si="2">SUM(B19:B26)</f>
        <v>1131.6985111636748</v>
      </c>
      <c r="C18" s="34">
        <f t="shared" si="2"/>
        <v>1.25996</v>
      </c>
      <c r="D18" s="34">
        <f t="shared" si="2"/>
        <v>51.531467624000001</v>
      </c>
      <c r="E18" s="34">
        <f t="shared" si="2"/>
        <v>31.396580752720002</v>
      </c>
      <c r="F18" s="34">
        <f t="shared" si="2"/>
        <v>862.2270388367042</v>
      </c>
      <c r="G18" s="35">
        <f t="shared" si="2"/>
        <v>9.0195351515999995</v>
      </c>
      <c r="H18" s="21">
        <f t="shared" si="1"/>
        <v>2087.1330935286992</v>
      </c>
    </row>
    <row r="19" spans="1:8" x14ac:dyDescent="0.2">
      <c r="A19" s="22" t="s">
        <v>17</v>
      </c>
      <c r="B19" s="23">
        <v>286.6981764264745</v>
      </c>
      <c r="C19" s="23"/>
      <c r="D19" s="23"/>
      <c r="E19" s="36"/>
      <c r="F19" s="36"/>
      <c r="G19" s="36"/>
      <c r="H19" s="25">
        <f t="shared" si="1"/>
        <v>286.6981764264745</v>
      </c>
    </row>
    <row r="20" spans="1:8" x14ac:dyDescent="0.2">
      <c r="A20" s="22" t="s">
        <v>18</v>
      </c>
      <c r="B20" s="27">
        <v>12.881995</v>
      </c>
      <c r="C20" s="27"/>
      <c r="D20" s="27"/>
      <c r="E20" s="27"/>
      <c r="F20" s="27"/>
      <c r="G20" s="27"/>
      <c r="H20" s="28">
        <f t="shared" si="1"/>
        <v>12.881995</v>
      </c>
    </row>
    <row r="21" spans="1:8" x14ac:dyDescent="0.2">
      <c r="A21" s="22" t="s">
        <v>19</v>
      </c>
      <c r="B21" s="27">
        <v>769.75629000000004</v>
      </c>
      <c r="C21" s="27">
        <v>1.25996</v>
      </c>
      <c r="D21" s="27"/>
      <c r="E21" s="24"/>
      <c r="F21" s="27">
        <v>862.20991200332423</v>
      </c>
      <c r="G21" s="37"/>
      <c r="H21" s="28">
        <f t="shared" si="1"/>
        <v>1633.2261620033241</v>
      </c>
    </row>
    <row r="22" spans="1:8" x14ac:dyDescent="0.2">
      <c r="A22" s="22" t="s">
        <v>59</v>
      </c>
      <c r="B22" s="27">
        <v>62.362049737200003</v>
      </c>
      <c r="C22" s="27"/>
      <c r="D22" s="27"/>
      <c r="E22" s="24"/>
      <c r="F22" s="24"/>
      <c r="G22" s="24"/>
      <c r="H22" s="28">
        <f t="shared" si="1"/>
        <v>62.362049737200003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31.396580752720002</v>
      </c>
      <c r="F24" s="27">
        <v>1.7126833380000001E-2</v>
      </c>
      <c r="G24" s="27"/>
      <c r="H24" s="28">
        <f t="shared" si="1"/>
        <v>31.413707586100003</v>
      </c>
    </row>
    <row r="25" spans="1:8" x14ac:dyDescent="0.2">
      <c r="A25" s="22" t="s">
        <v>61</v>
      </c>
      <c r="B25" s="27"/>
      <c r="C25" s="27"/>
      <c r="D25" s="27">
        <v>51.531467624000001</v>
      </c>
      <c r="E25" s="27"/>
      <c r="F25" s="27"/>
      <c r="G25" s="27">
        <v>9.0195351515999995</v>
      </c>
      <c r="H25" s="28">
        <f t="shared" si="1"/>
        <v>60.551002775599997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16.846321</v>
      </c>
      <c r="C27" s="34">
        <f>SUM(C28:C36)</f>
        <v>2645.4971242750003</v>
      </c>
      <c r="D27" s="34">
        <f>SUM(D28:D36)</f>
        <v>1108.088080346</v>
      </c>
      <c r="E27" s="43"/>
      <c r="F27" s="43"/>
      <c r="G27" s="44"/>
      <c r="H27" s="21">
        <f t="shared" si="1"/>
        <v>3770.4315256210002</v>
      </c>
    </row>
    <row r="28" spans="1:8" x14ac:dyDescent="0.2">
      <c r="A28" s="22" t="s">
        <v>20</v>
      </c>
      <c r="B28" s="36"/>
      <c r="C28" s="23">
        <v>2011.8840544249999</v>
      </c>
      <c r="D28" s="45"/>
      <c r="E28" s="24"/>
      <c r="F28" s="24"/>
      <c r="G28" s="24"/>
      <c r="H28" s="25">
        <f t="shared" si="1"/>
        <v>2011.8840544249999</v>
      </c>
    </row>
    <row r="29" spans="1:8" x14ac:dyDescent="0.2">
      <c r="A29" s="22" t="s">
        <v>21</v>
      </c>
      <c r="B29" s="24"/>
      <c r="C29" s="27">
        <v>605.19533620000004</v>
      </c>
      <c r="D29" s="27">
        <v>203.13962083999999</v>
      </c>
      <c r="E29" s="24"/>
      <c r="F29" s="24"/>
      <c r="G29" s="24"/>
      <c r="H29" s="28">
        <f t="shared" si="1"/>
        <v>808.33495704000006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896.16632768800002</v>
      </c>
      <c r="E31" s="24"/>
      <c r="F31" s="24"/>
      <c r="G31" s="24"/>
      <c r="H31" s="28">
        <f t="shared" si="1"/>
        <v>896.16632768800002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28.417733649999999</v>
      </c>
      <c r="D33" s="27">
        <v>8.7821318179999999</v>
      </c>
      <c r="E33" s="24"/>
      <c r="F33" s="24"/>
      <c r="G33" s="24"/>
      <c r="H33" s="28">
        <f t="shared" si="1"/>
        <v>37.199865467999999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13.767695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3.0786259999999999</v>
      </c>
      <c r="C36" s="31"/>
      <c r="D36" s="31"/>
      <c r="E36" s="32"/>
      <c r="F36" s="32"/>
      <c r="G36" s="32"/>
      <c r="H36" s="33">
        <f t="shared" si="1"/>
        <v>3.0786259999999999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3.4527869999999998</v>
      </c>
      <c r="C38" s="34">
        <f>SUM(C39:C43)</f>
        <v>641.0887861734376</v>
      </c>
      <c r="D38" s="34">
        <f>SUM(D39:D43)</f>
        <v>60.941520904000001</v>
      </c>
      <c r="E38" s="43"/>
      <c r="F38" s="43"/>
      <c r="G38" s="44"/>
      <c r="H38" s="92">
        <f t="shared" si="1"/>
        <v>705.4830940774375</v>
      </c>
    </row>
    <row r="39" spans="1:8" x14ac:dyDescent="0.2">
      <c r="A39" s="22" t="s">
        <v>25</v>
      </c>
      <c r="B39" s="23"/>
      <c r="C39" s="23">
        <v>408.77913210000003</v>
      </c>
      <c r="D39" s="23"/>
      <c r="E39" s="24"/>
      <c r="F39" s="24"/>
      <c r="G39" s="24"/>
      <c r="H39" s="25">
        <f t="shared" si="1"/>
        <v>408.77913210000003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3.4527869999999998</v>
      </c>
      <c r="C41" s="27">
        <v>3.324302775</v>
      </c>
      <c r="D41" s="27">
        <v>2.9522675239999998</v>
      </c>
      <c r="E41" s="24"/>
      <c r="F41" s="24"/>
      <c r="G41" s="24"/>
      <c r="H41" s="28">
        <f t="shared" si="1"/>
        <v>9.7293572990000001</v>
      </c>
    </row>
    <row r="42" spans="1:8" x14ac:dyDescent="0.2">
      <c r="A42" s="22" t="s">
        <v>69</v>
      </c>
      <c r="B42" s="24"/>
      <c r="C42" s="27">
        <v>228.88969274843751</v>
      </c>
      <c r="D42" s="27">
        <v>57.989253380000001</v>
      </c>
      <c r="E42" s="24"/>
      <c r="F42" s="24"/>
      <c r="G42" s="24"/>
      <c r="H42" s="28">
        <f t="shared" si="1"/>
        <v>286.87894612843752</v>
      </c>
    </row>
    <row r="43" spans="1:8" ht="13.5" thickBot="1" x14ac:dyDescent="0.25">
      <c r="A43" s="22" t="s">
        <v>71</v>
      </c>
      <c r="B43" s="27"/>
      <c r="C43" s="27">
        <v>9.5658549999999995E-2</v>
      </c>
      <c r="D43" s="27"/>
      <c r="E43" s="24"/>
      <c r="F43" s="24"/>
      <c r="G43" s="24"/>
      <c r="H43" s="28">
        <f t="shared" si="1"/>
        <v>9.5658549999999995E-2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H44"/>
  <sheetViews>
    <sheetView topLeftCell="A16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48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24051.302011013089</v>
      </c>
      <c r="C7" s="15">
        <f t="shared" si="0"/>
        <v>3432.9006556586419</v>
      </c>
      <c r="D7" s="15">
        <f t="shared" si="0"/>
        <v>1289.410164575457</v>
      </c>
      <c r="E7" s="15">
        <f t="shared" si="0"/>
        <v>64.116928128049992</v>
      </c>
      <c r="F7" s="15">
        <f t="shared" si="0"/>
        <v>882.36573754788537</v>
      </c>
      <c r="G7" s="15">
        <f t="shared" si="0"/>
        <v>11.980465838400001</v>
      </c>
      <c r="H7" s="16">
        <f>SUM(B7:G7)</f>
        <v>29732.075962761523</v>
      </c>
    </row>
    <row r="8" spans="1:8" x14ac:dyDescent="0.2">
      <c r="A8" s="17" t="s">
        <v>6</v>
      </c>
      <c r="B8" s="18">
        <f>SUM(B9,B15)</f>
        <v>22885.957024147316</v>
      </c>
      <c r="C8" s="18">
        <f>SUM(C9,C15)</f>
        <v>165.78737968764105</v>
      </c>
      <c r="D8" s="18">
        <f>SUM(D9,D15)</f>
        <v>169.7106393894571</v>
      </c>
      <c r="E8" s="19"/>
      <c r="F8" s="19"/>
      <c r="G8" s="20"/>
      <c r="H8" s="21">
        <f t="shared" ref="H8:H44" si="1">SUM(B8:G8)</f>
        <v>23221.455043224414</v>
      </c>
    </row>
    <row r="9" spans="1:8" x14ac:dyDescent="0.2">
      <c r="A9" s="22" t="s">
        <v>7</v>
      </c>
      <c r="B9" s="23">
        <f>SUM(B10:B14)</f>
        <v>22591.853696531314</v>
      </c>
      <c r="C9" s="23">
        <f>SUM(C10:C14)</f>
        <v>165.41386841664104</v>
      </c>
      <c r="D9" s="23">
        <f>SUM(D10:D14)</f>
        <v>169.7106393894571</v>
      </c>
      <c r="E9" s="24"/>
      <c r="F9" s="24"/>
      <c r="G9" s="24"/>
      <c r="H9" s="25">
        <f t="shared" si="1"/>
        <v>22926.978204337414</v>
      </c>
    </row>
    <row r="10" spans="1:8" x14ac:dyDescent="0.2">
      <c r="A10" s="26" t="s">
        <v>8</v>
      </c>
      <c r="B10" s="27">
        <v>12990.352789536573</v>
      </c>
      <c r="C10" s="27">
        <v>3.7768611316696954</v>
      </c>
      <c r="D10" s="27">
        <v>51.299051693890235</v>
      </c>
      <c r="E10" s="24"/>
      <c r="F10" s="24"/>
      <c r="G10" s="24"/>
      <c r="H10" s="28">
        <f t="shared" si="1"/>
        <v>13045.428702362133</v>
      </c>
    </row>
    <row r="11" spans="1:8" x14ac:dyDescent="0.2">
      <c r="A11" s="26" t="s">
        <v>9</v>
      </c>
      <c r="B11" s="27">
        <v>2576.7969561002164</v>
      </c>
      <c r="C11" s="27">
        <v>15.788405518112336</v>
      </c>
      <c r="D11" s="27">
        <v>15.246747008952958</v>
      </c>
      <c r="E11" s="24"/>
      <c r="F11" s="24"/>
      <c r="G11" s="24"/>
      <c r="H11" s="28">
        <f t="shared" si="1"/>
        <v>2607.8321086272817</v>
      </c>
    </row>
    <row r="12" spans="1:8" x14ac:dyDescent="0.2">
      <c r="A12" s="26" t="s">
        <v>10</v>
      </c>
      <c r="B12" s="27">
        <v>4403.1999168945222</v>
      </c>
      <c r="C12" s="29">
        <v>17.887999116858996</v>
      </c>
      <c r="D12" s="27">
        <v>68.067802776613888</v>
      </c>
      <c r="E12" s="24"/>
      <c r="F12" s="24"/>
      <c r="G12" s="24"/>
      <c r="H12" s="28">
        <f t="shared" si="1"/>
        <v>4489.1557187879944</v>
      </c>
    </row>
    <row r="13" spans="1:8" x14ac:dyDescent="0.2">
      <c r="A13" s="26" t="s">
        <v>11</v>
      </c>
      <c r="B13" s="27">
        <v>2606.8052619999999</v>
      </c>
      <c r="C13" s="27">
        <v>127.94668602500001</v>
      </c>
      <c r="D13" s="27">
        <v>34.974222574000002</v>
      </c>
      <c r="E13" s="24"/>
      <c r="F13" s="24"/>
      <c r="G13" s="24"/>
      <c r="H13" s="28">
        <f t="shared" si="1"/>
        <v>2769.7261705989999</v>
      </c>
    </row>
    <row r="14" spans="1:8" x14ac:dyDescent="0.2">
      <c r="A14" s="26" t="s">
        <v>12</v>
      </c>
      <c r="B14" s="27">
        <v>14.698772</v>
      </c>
      <c r="C14" s="27">
        <v>1.3916625E-2</v>
      </c>
      <c r="D14" s="27">
        <v>0.122815336</v>
      </c>
      <c r="E14" s="24"/>
      <c r="F14" s="24"/>
      <c r="G14" s="24"/>
      <c r="H14" s="28">
        <f t="shared" si="1"/>
        <v>14.835503961000001</v>
      </c>
    </row>
    <row r="15" spans="1:8" x14ac:dyDescent="0.2">
      <c r="A15" s="22" t="s">
        <v>13</v>
      </c>
      <c r="B15" s="27">
        <f>SUM(B16:B17)</f>
        <v>294.103327616</v>
      </c>
      <c r="C15" s="27">
        <f>SUM(C16:C17)</f>
        <v>0.37351127099999998</v>
      </c>
      <c r="D15" s="27">
        <f>SUM(D16:D17)</f>
        <v>0</v>
      </c>
      <c r="E15" s="24"/>
      <c r="F15" s="24"/>
      <c r="G15" s="24"/>
      <c r="H15" s="28">
        <f t="shared" si="1"/>
        <v>294.47683888699999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294.103327616</v>
      </c>
      <c r="C17" s="31">
        <v>0.37351127099999998</v>
      </c>
      <c r="D17" s="31"/>
      <c r="E17" s="32"/>
      <c r="F17" s="32"/>
      <c r="G17" s="32"/>
      <c r="H17" s="33">
        <f t="shared" si="1"/>
        <v>294.47683888699999</v>
      </c>
    </row>
    <row r="18" spans="1:8" x14ac:dyDescent="0.2">
      <c r="A18" s="17" t="s">
        <v>16</v>
      </c>
      <c r="B18" s="34">
        <f t="shared" ref="B18:G18" si="2">SUM(B19:B26)</f>
        <v>1148.1651508657744</v>
      </c>
      <c r="C18" s="34">
        <f t="shared" si="2"/>
        <v>1.3779999999999999</v>
      </c>
      <c r="D18" s="34">
        <f t="shared" si="2"/>
        <v>51.965667928000002</v>
      </c>
      <c r="E18" s="34">
        <f t="shared" si="2"/>
        <v>64.116928128049992</v>
      </c>
      <c r="F18" s="34">
        <f t="shared" si="2"/>
        <v>882.36573754788537</v>
      </c>
      <c r="G18" s="35">
        <f t="shared" si="2"/>
        <v>11.980465838400001</v>
      </c>
      <c r="H18" s="21">
        <f t="shared" si="1"/>
        <v>2159.9719503081096</v>
      </c>
    </row>
    <row r="19" spans="1:8" x14ac:dyDescent="0.2">
      <c r="A19" s="22" t="s">
        <v>17</v>
      </c>
      <c r="B19" s="23">
        <v>283.4617789513743</v>
      </c>
      <c r="C19" s="23"/>
      <c r="D19" s="23"/>
      <c r="E19" s="36"/>
      <c r="F19" s="36"/>
      <c r="G19" s="36"/>
      <c r="H19" s="25">
        <f t="shared" si="1"/>
        <v>283.4617789513743</v>
      </c>
    </row>
    <row r="20" spans="1:8" x14ac:dyDescent="0.2">
      <c r="A20" s="22" t="s">
        <v>18</v>
      </c>
      <c r="B20" s="27">
        <v>11.777984</v>
      </c>
      <c r="C20" s="27"/>
      <c r="D20" s="27"/>
      <c r="E20" s="27"/>
      <c r="F20" s="27"/>
      <c r="G20" s="27"/>
      <c r="H20" s="28">
        <f t="shared" si="1"/>
        <v>11.777984</v>
      </c>
    </row>
    <row r="21" spans="1:8" x14ac:dyDescent="0.2">
      <c r="A21" s="22" t="s">
        <v>19</v>
      </c>
      <c r="B21" s="27">
        <v>787.52360799999997</v>
      </c>
      <c r="C21" s="27">
        <v>1.3779999999999999</v>
      </c>
      <c r="D21" s="27"/>
      <c r="E21" s="24"/>
      <c r="F21" s="27">
        <v>882.34815158559536</v>
      </c>
      <c r="G21" s="37"/>
      <c r="H21" s="28">
        <f t="shared" si="1"/>
        <v>1671.2497595855953</v>
      </c>
    </row>
    <row r="22" spans="1:8" x14ac:dyDescent="0.2">
      <c r="A22" s="22" t="s">
        <v>59</v>
      </c>
      <c r="B22" s="27">
        <v>65.401779914399995</v>
      </c>
      <c r="C22" s="27"/>
      <c r="D22" s="27"/>
      <c r="E22" s="24"/>
      <c r="F22" s="24"/>
      <c r="G22" s="24"/>
      <c r="H22" s="28">
        <f t="shared" si="1"/>
        <v>65.401779914399995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64.116928128049992</v>
      </c>
      <c r="F24" s="27">
        <v>1.758596229E-2</v>
      </c>
      <c r="G24" s="27"/>
      <c r="H24" s="28">
        <f t="shared" si="1"/>
        <v>64.134514090339991</v>
      </c>
    </row>
    <row r="25" spans="1:8" x14ac:dyDescent="0.2">
      <c r="A25" s="22" t="s">
        <v>61</v>
      </c>
      <c r="B25" s="27"/>
      <c r="C25" s="27"/>
      <c r="D25" s="27">
        <v>51.965667928000002</v>
      </c>
      <c r="E25" s="27"/>
      <c r="F25" s="27"/>
      <c r="G25" s="27">
        <v>11.980465838400001</v>
      </c>
      <c r="H25" s="28">
        <f t="shared" si="1"/>
        <v>63.946133766400003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14.069615000000001</v>
      </c>
      <c r="C27" s="34">
        <f>SUM(C28:C36)</f>
        <v>2606.7607569500005</v>
      </c>
      <c r="D27" s="34">
        <f>SUM(D28:D36)</f>
        <v>1004.2607724159999</v>
      </c>
      <c r="E27" s="43"/>
      <c r="F27" s="43"/>
      <c r="G27" s="44"/>
      <c r="H27" s="21">
        <f t="shared" si="1"/>
        <v>3625.0911443660002</v>
      </c>
    </row>
    <row r="28" spans="1:8" x14ac:dyDescent="0.2">
      <c r="A28" s="22" t="s">
        <v>20</v>
      </c>
      <c r="B28" s="36"/>
      <c r="C28" s="23">
        <v>1896.6212457250001</v>
      </c>
      <c r="D28" s="45"/>
      <c r="E28" s="24"/>
      <c r="F28" s="24"/>
      <c r="G28" s="24"/>
      <c r="H28" s="25">
        <f t="shared" si="1"/>
        <v>1896.6212457250001</v>
      </c>
    </row>
    <row r="29" spans="1:8" x14ac:dyDescent="0.2">
      <c r="A29" s="22" t="s">
        <v>21</v>
      </c>
      <c r="B29" s="24"/>
      <c r="C29" s="27">
        <v>690.70716072499999</v>
      </c>
      <c r="D29" s="27">
        <v>209.54661666800001</v>
      </c>
      <c r="E29" s="24"/>
      <c r="F29" s="24"/>
      <c r="G29" s="24"/>
      <c r="H29" s="28">
        <f t="shared" si="1"/>
        <v>900.25377739300006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788.70884007999996</v>
      </c>
      <c r="E31" s="24"/>
      <c r="F31" s="24"/>
      <c r="G31" s="24"/>
      <c r="H31" s="28">
        <f t="shared" si="1"/>
        <v>788.70884007999996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19.432350499999998</v>
      </c>
      <c r="D33" s="27">
        <v>6.0053156679999997</v>
      </c>
      <c r="E33" s="24"/>
      <c r="F33" s="24"/>
      <c r="G33" s="24"/>
      <c r="H33" s="28">
        <f t="shared" si="1"/>
        <v>25.437666168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11.633641000000001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2.4359739999999999</v>
      </c>
      <c r="C36" s="31"/>
      <c r="D36" s="31"/>
      <c r="E36" s="32"/>
      <c r="F36" s="32"/>
      <c r="G36" s="32"/>
      <c r="H36" s="33">
        <f t="shared" si="1"/>
        <v>2.4359739999999999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3.1102210000000001</v>
      </c>
      <c r="C38" s="34">
        <f>SUM(C39:C43)</f>
        <v>658.97451902099999</v>
      </c>
      <c r="D38" s="34">
        <f>SUM(D39:D43)</f>
        <v>63.473084841999999</v>
      </c>
      <c r="E38" s="43"/>
      <c r="F38" s="43"/>
      <c r="G38" s="44"/>
      <c r="H38" s="92">
        <f t="shared" si="1"/>
        <v>725.55782486300006</v>
      </c>
    </row>
    <row r="39" spans="1:8" x14ac:dyDescent="0.2">
      <c r="A39" s="22" t="s">
        <v>25</v>
      </c>
      <c r="B39" s="23"/>
      <c r="C39" s="23">
        <v>437.13933472500003</v>
      </c>
      <c r="D39" s="23"/>
      <c r="E39" s="24"/>
      <c r="F39" s="24"/>
      <c r="G39" s="24"/>
      <c r="H39" s="25">
        <f t="shared" si="1"/>
        <v>437.13933472500003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3.1102210000000001</v>
      </c>
      <c r="C41" s="27">
        <v>2.889490296</v>
      </c>
      <c r="D41" s="27">
        <v>2.9923637219999999</v>
      </c>
      <c r="E41" s="24"/>
      <c r="F41" s="24"/>
      <c r="G41" s="24"/>
      <c r="H41" s="28">
        <f t="shared" si="1"/>
        <v>8.9920750179999995</v>
      </c>
    </row>
    <row r="42" spans="1:8" x14ac:dyDescent="0.2">
      <c r="A42" s="22" t="s">
        <v>69</v>
      </c>
      <c r="B42" s="24"/>
      <c r="C42" s="27">
        <v>218.87461847500001</v>
      </c>
      <c r="D42" s="27">
        <v>60.480721119999998</v>
      </c>
      <c r="E42" s="24"/>
      <c r="F42" s="24"/>
      <c r="G42" s="24"/>
      <c r="H42" s="28">
        <f t="shared" si="1"/>
        <v>279.35533959500003</v>
      </c>
    </row>
    <row r="43" spans="1:8" ht="13.5" thickBot="1" x14ac:dyDescent="0.25">
      <c r="A43" s="22" t="s">
        <v>71</v>
      </c>
      <c r="B43" s="27"/>
      <c r="C43" s="27">
        <v>7.1075525000000001E-2</v>
      </c>
      <c r="D43" s="27"/>
      <c r="E43" s="24"/>
      <c r="F43" s="24"/>
      <c r="G43" s="24"/>
      <c r="H43" s="28">
        <f t="shared" si="1"/>
        <v>7.1075525000000001E-2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H44"/>
  <sheetViews>
    <sheetView topLeftCell="A19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47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26970.449430409877</v>
      </c>
      <c r="C7" s="15">
        <f t="shared" si="0"/>
        <v>3458.8222461710238</v>
      </c>
      <c r="D7" s="15">
        <f t="shared" si="0"/>
        <v>1333.3680533404302</v>
      </c>
      <c r="E7" s="15">
        <f t="shared" si="0"/>
        <v>146.34556108218999</v>
      </c>
      <c r="F7" s="15">
        <f t="shared" si="0"/>
        <v>809.5896219456522</v>
      </c>
      <c r="G7" s="15">
        <f t="shared" si="0"/>
        <v>12.255081988800001</v>
      </c>
      <c r="H7" s="16">
        <f>SUM(B7:G7)</f>
        <v>32730.829994937973</v>
      </c>
    </row>
    <row r="8" spans="1:8" x14ac:dyDescent="0.2">
      <c r="A8" s="17" t="s">
        <v>6</v>
      </c>
      <c r="B8" s="18">
        <f>SUM(B9,B15)</f>
        <v>25760.399142546245</v>
      </c>
      <c r="C8" s="18">
        <f>SUM(C9,C15)</f>
        <v>169.98275341527403</v>
      </c>
      <c r="D8" s="18">
        <f>SUM(D9,D15)</f>
        <v>182.22779528443033</v>
      </c>
      <c r="E8" s="19"/>
      <c r="F8" s="19"/>
      <c r="G8" s="20"/>
      <c r="H8" s="21">
        <f t="shared" ref="H8:H44" si="1">SUM(B8:G8)</f>
        <v>26112.609691245951</v>
      </c>
    </row>
    <row r="9" spans="1:8" x14ac:dyDescent="0.2">
      <c r="A9" s="22" t="s">
        <v>7</v>
      </c>
      <c r="B9" s="23">
        <f>SUM(B10:B14)</f>
        <v>25490.404670276246</v>
      </c>
      <c r="C9" s="23">
        <f>SUM(C10:C14)</f>
        <v>169.24476606227404</v>
      </c>
      <c r="D9" s="23">
        <f>SUM(D10:D14)</f>
        <v>182.22779528443033</v>
      </c>
      <c r="E9" s="24"/>
      <c r="F9" s="24"/>
      <c r="G9" s="24"/>
      <c r="H9" s="25">
        <f t="shared" si="1"/>
        <v>25841.877231622952</v>
      </c>
    </row>
    <row r="10" spans="1:8" x14ac:dyDescent="0.2">
      <c r="A10" s="26" t="s">
        <v>8</v>
      </c>
      <c r="B10" s="27">
        <v>15535.865558875827</v>
      </c>
      <c r="C10" s="27">
        <v>4.7406481589615694</v>
      </c>
      <c r="D10" s="27">
        <v>63.090465561358606</v>
      </c>
      <c r="E10" s="24"/>
      <c r="F10" s="24"/>
      <c r="G10" s="24"/>
      <c r="H10" s="28">
        <f t="shared" si="1"/>
        <v>15603.696672596148</v>
      </c>
    </row>
    <row r="11" spans="1:8" x14ac:dyDescent="0.2">
      <c r="A11" s="26" t="s">
        <v>9</v>
      </c>
      <c r="B11" s="27">
        <v>2591.4378757036006</v>
      </c>
      <c r="C11" s="27">
        <v>19.40876221434781</v>
      </c>
      <c r="D11" s="27">
        <v>16.555962296185243</v>
      </c>
      <c r="E11" s="24"/>
      <c r="F11" s="24"/>
      <c r="G11" s="24"/>
      <c r="H11" s="28">
        <f t="shared" si="1"/>
        <v>2627.4026002141336</v>
      </c>
    </row>
    <row r="12" spans="1:8" x14ac:dyDescent="0.2">
      <c r="A12" s="26" t="s">
        <v>10</v>
      </c>
      <c r="B12" s="27">
        <v>4721.0788726968185</v>
      </c>
      <c r="C12" s="29">
        <v>17.065893138964654</v>
      </c>
      <c r="D12" s="27">
        <v>67.453895968886485</v>
      </c>
      <c r="E12" s="24"/>
      <c r="F12" s="24"/>
      <c r="G12" s="24"/>
      <c r="H12" s="28">
        <f t="shared" si="1"/>
        <v>4805.5986618046691</v>
      </c>
    </row>
    <row r="13" spans="1:8" x14ac:dyDescent="0.2">
      <c r="A13" s="26" t="s">
        <v>11</v>
      </c>
      <c r="B13" s="27">
        <v>2626.4752239999998</v>
      </c>
      <c r="C13" s="27">
        <v>128.016071275</v>
      </c>
      <c r="D13" s="27">
        <v>34.997851590000003</v>
      </c>
      <c r="E13" s="24"/>
      <c r="F13" s="24"/>
      <c r="G13" s="24"/>
      <c r="H13" s="28">
        <f t="shared" si="1"/>
        <v>2789.4891468649998</v>
      </c>
    </row>
    <row r="14" spans="1:8" x14ac:dyDescent="0.2">
      <c r="A14" s="26" t="s">
        <v>12</v>
      </c>
      <c r="B14" s="27">
        <v>15.547139</v>
      </c>
      <c r="C14" s="27">
        <v>1.3391274999999999E-2</v>
      </c>
      <c r="D14" s="27">
        <v>0.129619868</v>
      </c>
      <c r="E14" s="24"/>
      <c r="F14" s="24"/>
      <c r="G14" s="24"/>
      <c r="H14" s="28">
        <f t="shared" si="1"/>
        <v>15.690150143</v>
      </c>
    </row>
    <row r="15" spans="1:8" x14ac:dyDescent="0.2">
      <c r="A15" s="22" t="s">
        <v>13</v>
      </c>
      <c r="B15" s="27">
        <f>SUM(B16:B17)</f>
        <v>269.99447227000002</v>
      </c>
      <c r="C15" s="27">
        <f>SUM(C16:C17)</f>
        <v>0.73798735299999996</v>
      </c>
      <c r="D15" s="27">
        <f>SUM(D16:D17)</f>
        <v>0</v>
      </c>
      <c r="E15" s="24"/>
      <c r="F15" s="24"/>
      <c r="G15" s="24"/>
      <c r="H15" s="28">
        <f t="shared" si="1"/>
        <v>270.73245962300001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269.99447227000002</v>
      </c>
      <c r="C17" s="31">
        <v>0.73798735299999996</v>
      </c>
      <c r="D17" s="31"/>
      <c r="E17" s="32"/>
      <c r="F17" s="32"/>
      <c r="G17" s="32"/>
      <c r="H17" s="33">
        <f t="shared" si="1"/>
        <v>270.73245962300001</v>
      </c>
    </row>
    <row r="18" spans="1:8" x14ac:dyDescent="0.2">
      <c r="A18" s="17" t="s">
        <v>16</v>
      </c>
      <c r="B18" s="34">
        <f t="shared" ref="B18:G18" si="2">SUM(B19:B26)</f>
        <v>1192.3735668636314</v>
      </c>
      <c r="C18" s="34">
        <f t="shared" si="2"/>
        <v>1.4127425</v>
      </c>
      <c r="D18" s="34">
        <f t="shared" si="2"/>
        <v>48.902362922000002</v>
      </c>
      <c r="E18" s="34">
        <f t="shared" si="2"/>
        <v>146.34556108218999</v>
      </c>
      <c r="F18" s="34">
        <f t="shared" si="2"/>
        <v>809.5896219456522</v>
      </c>
      <c r="G18" s="35">
        <f t="shared" si="2"/>
        <v>12.255081988800001</v>
      </c>
      <c r="H18" s="21">
        <f t="shared" si="1"/>
        <v>2210.8789373022737</v>
      </c>
    </row>
    <row r="19" spans="1:8" x14ac:dyDescent="0.2">
      <c r="A19" s="22" t="s">
        <v>17</v>
      </c>
      <c r="B19" s="23">
        <v>300.1895799890313</v>
      </c>
      <c r="C19" s="23"/>
      <c r="D19" s="23"/>
      <c r="E19" s="36"/>
      <c r="F19" s="36"/>
      <c r="G19" s="36"/>
      <c r="H19" s="25">
        <f t="shared" si="1"/>
        <v>300.1895799890313</v>
      </c>
    </row>
    <row r="20" spans="1:8" x14ac:dyDescent="0.2">
      <c r="A20" s="22" t="s">
        <v>18</v>
      </c>
      <c r="B20" s="27">
        <v>11.777984</v>
      </c>
      <c r="C20" s="27"/>
      <c r="D20" s="27"/>
      <c r="E20" s="27"/>
      <c r="F20" s="27"/>
      <c r="G20" s="27"/>
      <c r="H20" s="28">
        <f t="shared" si="1"/>
        <v>11.777984</v>
      </c>
    </row>
    <row r="21" spans="1:8" x14ac:dyDescent="0.2">
      <c r="A21" s="22" t="s">
        <v>19</v>
      </c>
      <c r="B21" s="27">
        <v>809.37655700000005</v>
      </c>
      <c r="C21" s="27">
        <v>1.4127425</v>
      </c>
      <c r="D21" s="27"/>
      <c r="E21" s="24"/>
      <c r="F21" s="27">
        <v>809.57319894318221</v>
      </c>
      <c r="G21" s="37"/>
      <c r="H21" s="28">
        <f t="shared" si="1"/>
        <v>1620.3624984431822</v>
      </c>
    </row>
    <row r="22" spans="1:8" x14ac:dyDescent="0.2">
      <c r="A22" s="22" t="s">
        <v>59</v>
      </c>
      <c r="B22" s="27">
        <v>71.0294458746</v>
      </c>
      <c r="C22" s="27"/>
      <c r="D22" s="27"/>
      <c r="E22" s="24"/>
      <c r="F22" s="24"/>
      <c r="G22" s="24"/>
      <c r="H22" s="28">
        <f t="shared" si="1"/>
        <v>71.0294458746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146.34556108218999</v>
      </c>
      <c r="F24" s="27">
        <v>1.642300247E-2</v>
      </c>
      <c r="G24" s="27"/>
      <c r="H24" s="28">
        <f t="shared" si="1"/>
        <v>146.36198408465998</v>
      </c>
    </row>
    <row r="25" spans="1:8" x14ac:dyDescent="0.2">
      <c r="A25" s="22" t="s">
        <v>61</v>
      </c>
      <c r="B25" s="27"/>
      <c r="C25" s="27"/>
      <c r="D25" s="27">
        <v>48.902362922000002</v>
      </c>
      <c r="E25" s="27"/>
      <c r="F25" s="27"/>
      <c r="G25" s="27">
        <v>12.255081988800001</v>
      </c>
      <c r="H25" s="28">
        <f t="shared" si="1"/>
        <v>61.157444910800002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15.388119999999999</v>
      </c>
      <c r="C27" s="34">
        <f>SUM(C28:C36)</f>
        <v>2626.095309625</v>
      </c>
      <c r="D27" s="34">
        <f>SUM(D28:D36)</f>
        <v>1039.421995056</v>
      </c>
      <c r="E27" s="43"/>
      <c r="F27" s="43"/>
      <c r="G27" s="44"/>
      <c r="H27" s="21">
        <f t="shared" si="1"/>
        <v>3680.9054246810001</v>
      </c>
    </row>
    <row r="28" spans="1:8" x14ac:dyDescent="0.2">
      <c r="A28" s="22" t="s">
        <v>20</v>
      </c>
      <c r="B28" s="36"/>
      <c r="C28" s="23">
        <v>1959.0050513000001</v>
      </c>
      <c r="D28" s="45"/>
      <c r="E28" s="24"/>
      <c r="F28" s="24"/>
      <c r="G28" s="24"/>
      <c r="H28" s="25">
        <f t="shared" si="1"/>
        <v>1959.0050513000001</v>
      </c>
    </row>
    <row r="29" spans="1:8" x14ac:dyDescent="0.2">
      <c r="A29" s="22" t="s">
        <v>21</v>
      </c>
      <c r="B29" s="24"/>
      <c r="C29" s="27">
        <v>653.66324427500001</v>
      </c>
      <c r="D29" s="27">
        <v>223.69607654999999</v>
      </c>
      <c r="E29" s="24"/>
      <c r="F29" s="24"/>
      <c r="G29" s="24"/>
      <c r="H29" s="28">
        <f t="shared" si="1"/>
        <v>877.35932082499994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811.57647531800001</v>
      </c>
      <c r="E31" s="24"/>
      <c r="F31" s="24"/>
      <c r="G31" s="24"/>
      <c r="H31" s="28">
        <f t="shared" si="1"/>
        <v>811.57647531800001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13.42701405</v>
      </c>
      <c r="D33" s="27">
        <v>4.1494431880000002</v>
      </c>
      <c r="E33" s="24"/>
      <c r="F33" s="24"/>
      <c r="G33" s="24"/>
      <c r="H33" s="28">
        <f t="shared" si="1"/>
        <v>17.576457238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12.797345999999999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2.5907740000000001</v>
      </c>
      <c r="C36" s="31"/>
      <c r="D36" s="31"/>
      <c r="E36" s="32"/>
      <c r="F36" s="32"/>
      <c r="G36" s="32"/>
      <c r="H36" s="33">
        <f t="shared" si="1"/>
        <v>2.5907740000000001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2.2886009999999999</v>
      </c>
      <c r="C38" s="34">
        <f>SUM(C39:C43)</f>
        <v>661.33144063074997</v>
      </c>
      <c r="D38" s="34">
        <f>SUM(D39:D43)</f>
        <v>62.815900077999999</v>
      </c>
      <c r="E38" s="43"/>
      <c r="F38" s="43"/>
      <c r="G38" s="44"/>
      <c r="H38" s="92">
        <f t="shared" si="1"/>
        <v>726.43594170874997</v>
      </c>
    </row>
    <row r="39" spans="1:8" x14ac:dyDescent="0.2">
      <c r="A39" s="22" t="s">
        <v>25</v>
      </c>
      <c r="B39" s="23"/>
      <c r="C39" s="23">
        <v>465.36631560000001</v>
      </c>
      <c r="D39" s="23"/>
      <c r="E39" s="24"/>
      <c r="F39" s="24"/>
      <c r="G39" s="24"/>
      <c r="H39" s="25">
        <f t="shared" si="1"/>
        <v>465.36631560000001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2.2886009999999999</v>
      </c>
      <c r="C41" s="27">
        <v>2.3133000495</v>
      </c>
      <c r="D41" s="27">
        <v>2.9054317580000002</v>
      </c>
      <c r="E41" s="24"/>
      <c r="F41" s="24"/>
      <c r="G41" s="24"/>
      <c r="H41" s="28">
        <f t="shared" si="1"/>
        <v>7.507332807500001</v>
      </c>
    </row>
    <row r="42" spans="1:8" x14ac:dyDescent="0.2">
      <c r="A42" s="22" t="s">
        <v>69</v>
      </c>
      <c r="B42" s="24"/>
      <c r="C42" s="27">
        <v>193.40223295625</v>
      </c>
      <c r="D42" s="27">
        <v>59.91046832</v>
      </c>
      <c r="E42" s="24"/>
      <c r="F42" s="24"/>
      <c r="G42" s="24"/>
      <c r="H42" s="28">
        <f t="shared" si="1"/>
        <v>253.31270127625001</v>
      </c>
    </row>
    <row r="43" spans="1:8" ht="13.5" thickBot="1" x14ac:dyDescent="0.25">
      <c r="A43" s="22" t="s">
        <v>71</v>
      </c>
      <c r="B43" s="27"/>
      <c r="C43" s="27">
        <v>0.249592025</v>
      </c>
      <c r="D43" s="27"/>
      <c r="E43" s="24"/>
      <c r="F43" s="24"/>
      <c r="G43" s="24"/>
      <c r="H43" s="28">
        <f t="shared" si="1"/>
        <v>0.249592025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H44"/>
  <sheetViews>
    <sheetView topLeftCell="A4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46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27373.191061204885</v>
      </c>
      <c r="C7" s="15">
        <f t="shared" si="0"/>
        <v>3491.9801005897139</v>
      </c>
      <c r="D7" s="15">
        <f t="shared" si="0"/>
        <v>1387.5647974935885</v>
      </c>
      <c r="E7" s="15">
        <f t="shared" si="0"/>
        <v>209.18031587699002</v>
      </c>
      <c r="F7" s="15">
        <f t="shared" si="0"/>
        <v>737.57781885074712</v>
      </c>
      <c r="G7" s="15">
        <f t="shared" si="0"/>
        <v>12.6989465064</v>
      </c>
      <c r="H7" s="16">
        <f>SUM(B7:G7)</f>
        <v>33212.193040522332</v>
      </c>
    </row>
    <row r="8" spans="1:8" x14ac:dyDescent="0.2">
      <c r="A8" s="17" t="s">
        <v>6</v>
      </c>
      <c r="B8" s="18">
        <f>SUM(B9,B15)</f>
        <v>26104.216809073394</v>
      </c>
      <c r="C8" s="18">
        <f>SUM(C9,C15)</f>
        <v>174.58017868508938</v>
      </c>
      <c r="D8" s="18">
        <f>SUM(D9,D15)</f>
        <v>179.36034361758863</v>
      </c>
      <c r="E8" s="19"/>
      <c r="F8" s="19"/>
      <c r="G8" s="20"/>
      <c r="H8" s="21">
        <f t="shared" ref="H8:H44" si="1">SUM(B8:G8)</f>
        <v>26458.157331376071</v>
      </c>
    </row>
    <row r="9" spans="1:8" x14ac:dyDescent="0.2">
      <c r="A9" s="22" t="s">
        <v>7</v>
      </c>
      <c r="B9" s="23">
        <f>SUM(B10:B14)</f>
        <v>25808.369823713394</v>
      </c>
      <c r="C9" s="23">
        <f>SUM(C10:C14)</f>
        <v>172.71648116258939</v>
      </c>
      <c r="D9" s="23">
        <f>SUM(D10:D14)</f>
        <v>179.36034361758863</v>
      </c>
      <c r="E9" s="24"/>
      <c r="F9" s="24"/>
      <c r="G9" s="24"/>
      <c r="H9" s="25">
        <f t="shared" si="1"/>
        <v>26160.446648493569</v>
      </c>
    </row>
    <row r="10" spans="1:8" x14ac:dyDescent="0.2">
      <c r="A10" s="26" t="s">
        <v>8</v>
      </c>
      <c r="B10" s="27">
        <v>15765.714567024783</v>
      </c>
      <c r="C10" s="27">
        <v>5.0418306532588444</v>
      </c>
      <c r="D10" s="27">
        <v>63.328760145403685</v>
      </c>
      <c r="E10" s="24"/>
      <c r="F10" s="24"/>
      <c r="G10" s="24"/>
      <c r="H10" s="28">
        <f t="shared" si="1"/>
        <v>15834.085157823445</v>
      </c>
    </row>
    <row r="11" spans="1:8" x14ac:dyDescent="0.2">
      <c r="A11" s="26" t="s">
        <v>9</v>
      </c>
      <c r="B11" s="27">
        <v>2644.9575298908317</v>
      </c>
      <c r="C11" s="27">
        <v>23.877800938820773</v>
      </c>
      <c r="D11" s="27">
        <v>17.639705472537639</v>
      </c>
      <c r="E11" s="24"/>
      <c r="F11" s="24"/>
      <c r="G11" s="24"/>
      <c r="H11" s="28">
        <f t="shared" si="1"/>
        <v>2686.4750363021899</v>
      </c>
    </row>
    <row r="12" spans="1:8" x14ac:dyDescent="0.2">
      <c r="A12" s="26" t="s">
        <v>10</v>
      </c>
      <c r="B12" s="27">
        <v>4656.8853077977783</v>
      </c>
      <c r="C12" s="29">
        <v>14.98936944550978</v>
      </c>
      <c r="D12" s="27">
        <v>62.932432753647312</v>
      </c>
      <c r="E12" s="24"/>
      <c r="F12" s="24"/>
      <c r="G12" s="24"/>
      <c r="H12" s="28">
        <f t="shared" si="1"/>
        <v>4734.8071099969347</v>
      </c>
    </row>
    <row r="13" spans="1:8" x14ac:dyDescent="0.2">
      <c r="A13" s="26" t="s">
        <v>11</v>
      </c>
      <c r="B13" s="27">
        <v>2725.0948279999998</v>
      </c>
      <c r="C13" s="27">
        <v>128.79555389999999</v>
      </c>
      <c r="D13" s="27">
        <v>35.329511881999998</v>
      </c>
      <c r="E13" s="24"/>
      <c r="F13" s="24"/>
      <c r="G13" s="24"/>
      <c r="H13" s="28">
        <f t="shared" si="1"/>
        <v>2889.2198937819999</v>
      </c>
    </row>
    <row r="14" spans="1:8" x14ac:dyDescent="0.2">
      <c r="A14" s="26" t="s">
        <v>12</v>
      </c>
      <c r="B14" s="27">
        <v>15.717591000000001</v>
      </c>
      <c r="C14" s="27">
        <v>1.1926225E-2</v>
      </c>
      <c r="D14" s="27">
        <v>0.129933364</v>
      </c>
      <c r="E14" s="24"/>
      <c r="F14" s="24"/>
      <c r="G14" s="24"/>
      <c r="H14" s="28">
        <f t="shared" si="1"/>
        <v>15.859450589</v>
      </c>
    </row>
    <row r="15" spans="1:8" x14ac:dyDescent="0.2">
      <c r="A15" s="22" t="s">
        <v>13</v>
      </c>
      <c r="B15" s="27">
        <f>SUM(B16:B17)</f>
        <v>295.84698536000002</v>
      </c>
      <c r="C15" s="27">
        <f>SUM(C16:C17)</f>
        <v>1.8636975225000001</v>
      </c>
      <c r="D15" s="27">
        <f>SUM(D16:D17)</f>
        <v>0</v>
      </c>
      <c r="E15" s="24"/>
      <c r="F15" s="24"/>
      <c r="G15" s="24"/>
      <c r="H15" s="28">
        <f t="shared" si="1"/>
        <v>297.71068288250001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295.84698536000002</v>
      </c>
      <c r="C17" s="31">
        <v>1.8636975225000001</v>
      </c>
      <c r="D17" s="31"/>
      <c r="E17" s="32"/>
      <c r="F17" s="32"/>
      <c r="G17" s="32"/>
      <c r="H17" s="33">
        <f t="shared" si="1"/>
        <v>297.71068288250001</v>
      </c>
    </row>
    <row r="18" spans="1:8" x14ac:dyDescent="0.2">
      <c r="A18" s="17" t="s">
        <v>16</v>
      </c>
      <c r="B18" s="34">
        <f t="shared" ref="B18:G18" si="2">SUM(B19:B26)</f>
        <v>1251.0509431314883</v>
      </c>
      <c r="C18" s="34">
        <f t="shared" si="2"/>
        <v>1.4321124999999999</v>
      </c>
      <c r="D18" s="34">
        <f t="shared" si="2"/>
        <v>45.97427184</v>
      </c>
      <c r="E18" s="34">
        <f t="shared" si="2"/>
        <v>209.18031587699002</v>
      </c>
      <c r="F18" s="34">
        <f t="shared" si="2"/>
        <v>737.57781885074712</v>
      </c>
      <c r="G18" s="35">
        <f t="shared" si="2"/>
        <v>12.6989465064</v>
      </c>
      <c r="H18" s="21">
        <f t="shared" si="1"/>
        <v>2257.9144087056252</v>
      </c>
    </row>
    <row r="19" spans="1:8" x14ac:dyDescent="0.2">
      <c r="A19" s="22" t="s">
        <v>17</v>
      </c>
      <c r="B19" s="23">
        <v>306.4156138146883</v>
      </c>
      <c r="C19" s="23"/>
      <c r="D19" s="23"/>
      <c r="E19" s="36"/>
      <c r="F19" s="36"/>
      <c r="G19" s="36"/>
      <c r="H19" s="25">
        <f t="shared" si="1"/>
        <v>306.4156138146883</v>
      </c>
    </row>
    <row r="20" spans="1:8" x14ac:dyDescent="0.2">
      <c r="A20" s="22" t="s">
        <v>18</v>
      </c>
      <c r="B20" s="27">
        <v>12.144181</v>
      </c>
      <c r="C20" s="27"/>
      <c r="D20" s="27"/>
      <c r="E20" s="27"/>
      <c r="F20" s="27"/>
      <c r="G20" s="27"/>
      <c r="H20" s="28">
        <f t="shared" si="1"/>
        <v>12.144181</v>
      </c>
    </row>
    <row r="21" spans="1:8" x14ac:dyDescent="0.2">
      <c r="A21" s="22" t="s">
        <v>19</v>
      </c>
      <c r="B21" s="27">
        <v>852.49240399999996</v>
      </c>
      <c r="C21" s="27">
        <v>1.4321124999999999</v>
      </c>
      <c r="D21" s="27"/>
      <c r="E21" s="24"/>
      <c r="F21" s="27">
        <v>737.55913341726716</v>
      </c>
      <c r="G21" s="37"/>
      <c r="H21" s="28">
        <f t="shared" si="1"/>
        <v>1591.483649917267</v>
      </c>
    </row>
    <row r="22" spans="1:8" x14ac:dyDescent="0.2">
      <c r="A22" s="22" t="s">
        <v>59</v>
      </c>
      <c r="B22" s="27">
        <v>79.9987443168</v>
      </c>
      <c r="C22" s="27"/>
      <c r="D22" s="27"/>
      <c r="E22" s="24"/>
      <c r="F22" s="24"/>
      <c r="G22" s="24"/>
      <c r="H22" s="28">
        <f t="shared" si="1"/>
        <v>79.9987443168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209.18031587699002</v>
      </c>
      <c r="F24" s="27">
        <v>1.8685433479999999E-2</v>
      </c>
      <c r="G24" s="27"/>
      <c r="H24" s="28">
        <f t="shared" si="1"/>
        <v>209.19900131047001</v>
      </c>
    </row>
    <row r="25" spans="1:8" x14ac:dyDescent="0.2">
      <c r="A25" s="22" t="s">
        <v>61</v>
      </c>
      <c r="B25" s="27"/>
      <c r="C25" s="27"/>
      <c r="D25" s="27">
        <v>45.97427184</v>
      </c>
      <c r="E25" s="27"/>
      <c r="F25" s="27"/>
      <c r="G25" s="27">
        <v>12.6989465064</v>
      </c>
      <c r="H25" s="28">
        <f t="shared" si="1"/>
        <v>58.673218346399999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16.263508999999999</v>
      </c>
      <c r="C27" s="34">
        <f>SUM(C28:C36)</f>
        <v>2653.9823144999996</v>
      </c>
      <c r="D27" s="34">
        <f>SUM(D28:D36)</f>
        <v>1099.7358492879998</v>
      </c>
      <c r="E27" s="43"/>
      <c r="F27" s="43"/>
      <c r="G27" s="44"/>
      <c r="H27" s="21">
        <f t="shared" si="1"/>
        <v>3769.9816727879993</v>
      </c>
    </row>
    <row r="28" spans="1:8" x14ac:dyDescent="0.2">
      <c r="A28" s="22" t="s">
        <v>20</v>
      </c>
      <c r="B28" s="36"/>
      <c r="C28" s="23">
        <v>2045.073300775</v>
      </c>
      <c r="D28" s="45"/>
      <c r="E28" s="24"/>
      <c r="F28" s="24"/>
      <c r="G28" s="24"/>
      <c r="H28" s="25">
        <f t="shared" si="1"/>
        <v>2045.073300775</v>
      </c>
    </row>
    <row r="29" spans="1:8" x14ac:dyDescent="0.2">
      <c r="A29" s="22" t="s">
        <v>21</v>
      </c>
      <c r="B29" s="24"/>
      <c r="C29" s="27">
        <v>594.21510452500002</v>
      </c>
      <c r="D29" s="27">
        <v>199.4876964</v>
      </c>
      <c r="E29" s="24"/>
      <c r="F29" s="24"/>
      <c r="G29" s="24"/>
      <c r="H29" s="28">
        <f t="shared" si="1"/>
        <v>793.70280092500002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895.70719044600003</v>
      </c>
      <c r="E31" s="24"/>
      <c r="F31" s="24"/>
      <c r="G31" s="24"/>
      <c r="H31" s="28">
        <f t="shared" si="1"/>
        <v>895.70719044600003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14.6939092</v>
      </c>
      <c r="D33" s="27">
        <v>4.5409624419999997</v>
      </c>
      <c r="E33" s="24"/>
      <c r="F33" s="24"/>
      <c r="G33" s="24"/>
      <c r="H33" s="28">
        <f t="shared" si="1"/>
        <v>19.234871642000002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13.004227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3.2592819999999998</v>
      </c>
      <c r="C36" s="31"/>
      <c r="D36" s="31"/>
      <c r="E36" s="32"/>
      <c r="F36" s="32"/>
      <c r="G36" s="32"/>
      <c r="H36" s="33">
        <f t="shared" si="1"/>
        <v>3.2592819999999998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1.6597999999999999</v>
      </c>
      <c r="C38" s="34">
        <f>SUM(C39:C43)</f>
        <v>661.98549490462494</v>
      </c>
      <c r="D38" s="34">
        <f>SUM(D39:D43)</f>
        <v>62.494332747999998</v>
      </c>
      <c r="E38" s="43"/>
      <c r="F38" s="43"/>
      <c r="G38" s="44"/>
      <c r="H38" s="92">
        <f t="shared" si="1"/>
        <v>726.13962765262499</v>
      </c>
    </row>
    <row r="39" spans="1:8" x14ac:dyDescent="0.2">
      <c r="A39" s="22" t="s">
        <v>25</v>
      </c>
      <c r="B39" s="23"/>
      <c r="C39" s="23">
        <v>484.78969640000003</v>
      </c>
      <c r="D39" s="23"/>
      <c r="E39" s="24"/>
      <c r="F39" s="24"/>
      <c r="G39" s="24"/>
      <c r="H39" s="25">
        <f t="shared" si="1"/>
        <v>484.78969640000003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1.6597999999999999</v>
      </c>
      <c r="C41" s="27">
        <v>1.9615415015</v>
      </c>
      <c r="D41" s="27">
        <v>3.0681501880000002</v>
      </c>
      <c r="E41" s="24"/>
      <c r="F41" s="24"/>
      <c r="G41" s="24"/>
      <c r="H41" s="28">
        <f t="shared" si="1"/>
        <v>6.6894916895000005</v>
      </c>
    </row>
    <row r="42" spans="1:8" x14ac:dyDescent="0.2">
      <c r="A42" s="22" t="s">
        <v>69</v>
      </c>
      <c r="B42" s="24"/>
      <c r="C42" s="27">
        <v>174.906072478125</v>
      </c>
      <c r="D42" s="27">
        <v>59.426182560000001</v>
      </c>
      <c r="E42" s="24"/>
      <c r="F42" s="24"/>
      <c r="G42" s="24"/>
      <c r="H42" s="28">
        <f t="shared" si="1"/>
        <v>234.332255038125</v>
      </c>
    </row>
    <row r="43" spans="1:8" ht="13.5" thickBot="1" x14ac:dyDescent="0.25">
      <c r="A43" s="22" t="s">
        <v>71</v>
      </c>
      <c r="B43" s="27"/>
      <c r="C43" s="27">
        <v>0.328184525</v>
      </c>
      <c r="D43" s="27"/>
      <c r="E43" s="24"/>
      <c r="F43" s="24"/>
      <c r="G43" s="24"/>
      <c r="H43" s="28">
        <f t="shared" si="1"/>
        <v>0.328184525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pageSetUpPr fitToPage="1"/>
  </sheetPr>
  <dimension ref="A1:H44"/>
  <sheetViews>
    <sheetView topLeftCell="A16" workbookViewId="0">
      <selection activeCell="H38" sqref="H38"/>
    </sheetView>
  </sheetViews>
  <sheetFormatPr baseColWidth="10" defaultRowHeight="12.75" x14ac:dyDescent="0.2"/>
  <cols>
    <col min="1" max="1" width="41.7109375" customWidth="1"/>
    <col min="8" max="8" width="11.7109375" bestFit="1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45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28631.144099882571</v>
      </c>
      <c r="C7" s="15">
        <f t="shared" si="0"/>
        <v>3558.016275426291</v>
      </c>
      <c r="D7" s="15">
        <f t="shared" si="0"/>
        <v>1362.5493258040547</v>
      </c>
      <c r="E7" s="15">
        <f t="shared" si="0"/>
        <v>284.81185289859991</v>
      </c>
      <c r="F7" s="15">
        <f t="shared" si="0"/>
        <v>374.04896807279761</v>
      </c>
      <c r="G7" s="15">
        <f t="shared" si="0"/>
        <v>14.297233460399999</v>
      </c>
      <c r="H7" s="16">
        <f>SUM(B7:G7)</f>
        <v>34224.867755544714</v>
      </c>
    </row>
    <row r="8" spans="1:8" x14ac:dyDescent="0.2">
      <c r="A8" s="17" t="s">
        <v>6</v>
      </c>
      <c r="B8" s="18">
        <f>SUM(B9,B15)</f>
        <v>27323.749460723997</v>
      </c>
      <c r="C8" s="18">
        <f>SUM(C9,C15)</f>
        <v>182.80306860860352</v>
      </c>
      <c r="D8" s="18">
        <f>SUM(D9,D15)</f>
        <v>169.37490482405448</v>
      </c>
      <c r="E8" s="19"/>
      <c r="F8" s="19"/>
      <c r="G8" s="20"/>
      <c r="H8" s="21">
        <f t="shared" ref="H8:H44" si="1">SUM(B8:G8)</f>
        <v>27675.927434156652</v>
      </c>
    </row>
    <row r="9" spans="1:8" x14ac:dyDescent="0.2">
      <c r="A9" s="22" t="s">
        <v>7</v>
      </c>
      <c r="B9" s="23">
        <f>SUM(B10:B14)</f>
        <v>27019.762639611996</v>
      </c>
      <c r="C9" s="23">
        <f>SUM(C10:C14)</f>
        <v>180.01332062360353</v>
      </c>
      <c r="D9" s="23">
        <f>SUM(D10:D14)</f>
        <v>169.37490482405448</v>
      </c>
      <c r="E9" s="24"/>
      <c r="F9" s="24"/>
      <c r="G9" s="24"/>
      <c r="H9" s="25">
        <f t="shared" si="1"/>
        <v>27369.150865059652</v>
      </c>
    </row>
    <row r="10" spans="1:8" x14ac:dyDescent="0.2">
      <c r="A10" s="26" t="s">
        <v>8</v>
      </c>
      <c r="B10" s="27">
        <v>16387.222586145523</v>
      </c>
      <c r="C10" s="27">
        <v>5.1276888338202271</v>
      </c>
      <c r="D10" s="27">
        <v>64.971859011044813</v>
      </c>
      <c r="E10" s="24"/>
      <c r="F10" s="24"/>
      <c r="G10" s="24"/>
      <c r="H10" s="28">
        <f t="shared" si="1"/>
        <v>16457.32213399039</v>
      </c>
    </row>
    <row r="11" spans="1:8" x14ac:dyDescent="0.2">
      <c r="A11" s="26" t="s">
        <v>9</v>
      </c>
      <c r="B11" s="27">
        <v>2930.2034809955844</v>
      </c>
      <c r="C11" s="27">
        <v>31.043665450121779</v>
      </c>
      <c r="D11" s="27">
        <v>17.445572923000427</v>
      </c>
      <c r="E11" s="24"/>
      <c r="F11" s="24"/>
      <c r="G11" s="24"/>
      <c r="H11" s="28">
        <f t="shared" si="1"/>
        <v>2978.6927193687065</v>
      </c>
    </row>
    <row r="12" spans="1:8" x14ac:dyDescent="0.2">
      <c r="A12" s="26" t="s">
        <v>10</v>
      </c>
      <c r="B12" s="27">
        <v>4655.5240174708888</v>
      </c>
      <c r="C12" s="29">
        <v>13.307677014661529</v>
      </c>
      <c r="D12" s="27">
        <v>49.926364916009241</v>
      </c>
      <c r="E12" s="24"/>
      <c r="F12" s="24"/>
      <c r="G12" s="24"/>
      <c r="H12" s="28">
        <f t="shared" si="1"/>
        <v>4718.7580594015599</v>
      </c>
    </row>
    <row r="13" spans="1:8" x14ac:dyDescent="0.2">
      <c r="A13" s="26" t="s">
        <v>11</v>
      </c>
      <c r="B13" s="27">
        <v>3030.2660489999998</v>
      </c>
      <c r="C13" s="27">
        <v>130.522640475</v>
      </c>
      <c r="D13" s="27">
        <v>36.894757775999999</v>
      </c>
      <c r="E13" s="24"/>
      <c r="F13" s="24"/>
      <c r="G13" s="24"/>
      <c r="H13" s="28">
        <f t="shared" si="1"/>
        <v>3197.683447251</v>
      </c>
    </row>
    <row r="14" spans="1:8" x14ac:dyDescent="0.2">
      <c r="A14" s="26" t="s">
        <v>12</v>
      </c>
      <c r="B14" s="27">
        <v>16.546506000000001</v>
      </c>
      <c r="C14" s="27">
        <v>1.1648850000000001E-2</v>
      </c>
      <c r="D14" s="27">
        <v>0.13635019800000001</v>
      </c>
      <c r="E14" s="24"/>
      <c r="F14" s="24"/>
      <c r="G14" s="24"/>
      <c r="H14" s="28">
        <f t="shared" si="1"/>
        <v>16.694505048</v>
      </c>
    </row>
    <row r="15" spans="1:8" x14ac:dyDescent="0.2">
      <c r="A15" s="22" t="s">
        <v>13</v>
      </c>
      <c r="B15" s="27">
        <f>SUM(B16:B17)</f>
        <v>303.98682111199997</v>
      </c>
      <c r="C15" s="27">
        <f>SUM(C16:C17)</f>
        <v>2.789747985</v>
      </c>
      <c r="D15" s="27">
        <f>SUM(D16:D17)</f>
        <v>0</v>
      </c>
      <c r="E15" s="24"/>
      <c r="F15" s="24"/>
      <c r="G15" s="24"/>
      <c r="H15" s="28">
        <f t="shared" si="1"/>
        <v>306.77656909699999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303.98682111199997</v>
      </c>
      <c r="C17" s="31">
        <v>2.789747985</v>
      </c>
      <c r="D17" s="31"/>
      <c r="E17" s="32"/>
      <c r="F17" s="32"/>
      <c r="G17" s="32"/>
      <c r="H17" s="33">
        <f t="shared" si="1"/>
        <v>306.77656909699999</v>
      </c>
    </row>
    <row r="18" spans="1:8" x14ac:dyDescent="0.2">
      <c r="A18" s="17" t="s">
        <v>16</v>
      </c>
      <c r="B18" s="34">
        <f t="shared" ref="B18:G18" si="2">SUM(B19:B26)</f>
        <v>1290.817830158574</v>
      </c>
      <c r="C18" s="34">
        <f t="shared" si="2"/>
        <v>1.6237325</v>
      </c>
      <c r="D18" s="34">
        <f t="shared" si="2"/>
        <v>44.715760027999998</v>
      </c>
      <c r="E18" s="34">
        <f t="shared" si="2"/>
        <v>284.81185289859991</v>
      </c>
      <c r="F18" s="34">
        <f t="shared" si="2"/>
        <v>374.04896807279761</v>
      </c>
      <c r="G18" s="35">
        <f t="shared" si="2"/>
        <v>14.297233460399999</v>
      </c>
      <c r="H18" s="82">
        <f t="shared" si="1"/>
        <v>2010.3153771183715</v>
      </c>
    </row>
    <row r="19" spans="1:8" x14ac:dyDescent="0.2">
      <c r="A19" s="22" t="s">
        <v>17</v>
      </c>
      <c r="B19" s="23">
        <v>313.53153211617382</v>
      </c>
      <c r="C19" s="23"/>
      <c r="D19" s="23"/>
      <c r="E19" s="36"/>
      <c r="F19" s="36"/>
      <c r="G19" s="36"/>
      <c r="H19" s="25">
        <f t="shared" si="1"/>
        <v>313.53153211617382</v>
      </c>
    </row>
    <row r="20" spans="1:8" x14ac:dyDescent="0.2">
      <c r="A20" s="22" t="s">
        <v>18</v>
      </c>
      <c r="B20" s="27">
        <v>9.7977310000000006</v>
      </c>
      <c r="C20" s="27"/>
      <c r="D20" s="27"/>
      <c r="E20" s="27"/>
      <c r="F20" s="27"/>
      <c r="G20" s="27"/>
      <c r="H20" s="28">
        <f t="shared" si="1"/>
        <v>9.7977310000000006</v>
      </c>
    </row>
    <row r="21" spans="1:8" x14ac:dyDescent="0.2">
      <c r="A21" s="22" t="s">
        <v>19</v>
      </c>
      <c r="B21" s="27">
        <v>882.92374500000005</v>
      </c>
      <c r="C21" s="27">
        <v>1.6237325</v>
      </c>
      <c r="D21" s="27"/>
      <c r="E21" s="24"/>
      <c r="F21" s="27">
        <v>374.03112073281761</v>
      </c>
      <c r="G21" s="37"/>
      <c r="H21" s="28">
        <f t="shared" si="1"/>
        <v>1258.5785982328175</v>
      </c>
    </row>
    <row r="22" spans="1:8" x14ac:dyDescent="0.2">
      <c r="A22" s="22" t="s">
        <v>59</v>
      </c>
      <c r="B22" s="27">
        <v>84.564822042399996</v>
      </c>
      <c r="C22" s="27"/>
      <c r="D22" s="27"/>
      <c r="E22" s="24"/>
      <c r="F22" s="24"/>
      <c r="G22" s="24"/>
      <c r="H22" s="28">
        <f t="shared" si="1"/>
        <v>84.564822042399996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284.81185289859991</v>
      </c>
      <c r="F24" s="27">
        <v>1.7847339979999998E-2</v>
      </c>
      <c r="G24" s="27"/>
      <c r="H24" s="28">
        <f t="shared" si="1"/>
        <v>284.8297002385799</v>
      </c>
    </row>
    <row r="25" spans="1:8" x14ac:dyDescent="0.2">
      <c r="A25" s="22" t="s">
        <v>61</v>
      </c>
      <c r="B25" s="27"/>
      <c r="C25" s="27"/>
      <c r="D25" s="27">
        <v>44.715760027999998</v>
      </c>
      <c r="E25" s="27"/>
      <c r="F25" s="27"/>
      <c r="G25" s="27">
        <v>14.297233460399999</v>
      </c>
      <c r="H25" s="28">
        <f t="shared" si="1"/>
        <v>59.012993488399999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15.969608000000001</v>
      </c>
      <c r="C27" s="34">
        <f>SUM(C28:C36)</f>
        <v>2699.8429523</v>
      </c>
      <c r="D27" s="34">
        <f>SUM(D28:D36)</f>
        <v>1089.1659925240001</v>
      </c>
      <c r="E27" s="43"/>
      <c r="F27" s="43"/>
      <c r="G27" s="44"/>
      <c r="H27" s="21">
        <f t="shared" si="1"/>
        <v>3804.978552824</v>
      </c>
    </row>
    <row r="28" spans="1:8" x14ac:dyDescent="0.2">
      <c r="A28" s="22" t="s">
        <v>20</v>
      </c>
      <c r="B28" s="36"/>
      <c r="C28" s="23">
        <v>2063.1344996500002</v>
      </c>
      <c r="D28" s="45"/>
      <c r="E28" s="24"/>
      <c r="F28" s="24"/>
      <c r="G28" s="24"/>
      <c r="H28" s="25">
        <f t="shared" si="1"/>
        <v>2063.1344996500002</v>
      </c>
    </row>
    <row r="29" spans="1:8" x14ac:dyDescent="0.2">
      <c r="A29" s="22" t="s">
        <v>21</v>
      </c>
      <c r="B29" s="24"/>
      <c r="C29" s="27">
        <v>631.32317845</v>
      </c>
      <c r="D29" s="27">
        <v>213.236576636</v>
      </c>
      <c r="E29" s="24"/>
      <c r="F29" s="24"/>
      <c r="G29" s="24"/>
      <c r="H29" s="28">
        <f t="shared" si="1"/>
        <v>844.559755086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874.26516753999999</v>
      </c>
      <c r="E31" s="24"/>
      <c r="F31" s="24"/>
      <c r="G31" s="24"/>
      <c r="H31" s="28">
        <f t="shared" si="1"/>
        <v>874.26516753999999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5.3852741999999996</v>
      </c>
      <c r="D33" s="27">
        <v>1.6642483480000001</v>
      </c>
      <c r="E33" s="24"/>
      <c r="F33" s="24"/>
      <c r="G33" s="24"/>
      <c r="H33" s="28">
        <f t="shared" si="1"/>
        <v>7.0495225479999997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12.960188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3.00942</v>
      </c>
      <c r="C36" s="31"/>
      <c r="D36" s="31"/>
      <c r="E36" s="32"/>
      <c r="F36" s="32"/>
      <c r="G36" s="32"/>
      <c r="H36" s="33">
        <f t="shared" si="1"/>
        <v>3.00942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0.60720099999999999</v>
      </c>
      <c r="C38" s="34">
        <f>SUM(C39:C43)</f>
        <v>673.74652201768754</v>
      </c>
      <c r="D38" s="34">
        <f>SUM(D39:D43)</f>
        <v>59.292668427999999</v>
      </c>
      <c r="E38" s="43"/>
      <c r="F38" s="43"/>
      <c r="G38" s="44"/>
      <c r="H38" s="92">
        <f t="shared" si="1"/>
        <v>733.64639144568753</v>
      </c>
    </row>
    <row r="39" spans="1:8" x14ac:dyDescent="0.2">
      <c r="A39" s="22" t="s">
        <v>25</v>
      </c>
      <c r="B39" s="23"/>
      <c r="C39" s="23">
        <v>508.329242475</v>
      </c>
      <c r="D39" s="23"/>
      <c r="E39" s="24"/>
      <c r="F39" s="24"/>
      <c r="G39" s="24"/>
      <c r="H39" s="25">
        <f t="shared" si="1"/>
        <v>508.329242475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0.60720099999999999</v>
      </c>
      <c r="C41" s="27">
        <v>1.1212608879999999</v>
      </c>
      <c r="D41" s="27">
        <v>2.8853182479999999</v>
      </c>
      <c r="E41" s="24"/>
      <c r="F41" s="24"/>
      <c r="G41" s="24"/>
      <c r="H41" s="28">
        <f t="shared" si="1"/>
        <v>4.6137801359999999</v>
      </c>
    </row>
    <row r="42" spans="1:8" x14ac:dyDescent="0.2">
      <c r="A42" s="22" t="s">
        <v>69</v>
      </c>
      <c r="B42" s="24"/>
      <c r="C42" s="27">
        <v>163.95553985468749</v>
      </c>
      <c r="D42" s="27">
        <v>56.407350180000002</v>
      </c>
      <c r="E42" s="24"/>
      <c r="F42" s="24"/>
      <c r="G42" s="24"/>
      <c r="H42" s="28">
        <f t="shared" si="1"/>
        <v>220.3628900346875</v>
      </c>
    </row>
    <row r="43" spans="1:8" ht="13.5" thickBot="1" x14ac:dyDescent="0.25">
      <c r="A43" s="22" t="s">
        <v>71</v>
      </c>
      <c r="B43" s="27"/>
      <c r="C43" s="27">
        <v>0.34047880000000003</v>
      </c>
      <c r="D43" s="27"/>
      <c r="E43" s="24"/>
      <c r="F43" s="24"/>
      <c r="G43" s="24"/>
      <c r="H43" s="28">
        <f t="shared" si="1"/>
        <v>0.34047880000000003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pageSetUpPr fitToPage="1"/>
  </sheetPr>
  <dimension ref="A1:H44"/>
  <sheetViews>
    <sheetView topLeftCell="A19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44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29322.959967727191</v>
      </c>
      <c r="C7" s="15">
        <f t="shared" si="0"/>
        <v>3571.9484749975932</v>
      </c>
      <c r="D7" s="15">
        <f t="shared" si="0"/>
        <v>1384.0272795710025</v>
      </c>
      <c r="E7" s="15">
        <f t="shared" si="0"/>
        <v>356.63144668631503</v>
      </c>
      <c r="F7" s="15">
        <f t="shared" si="0"/>
        <v>171.88295008562213</v>
      </c>
      <c r="G7" s="15">
        <f t="shared" si="0"/>
        <v>12.5797906284</v>
      </c>
      <c r="H7" s="16">
        <f>SUM(B7:G7)</f>
        <v>34820.029909696124</v>
      </c>
    </row>
    <row r="8" spans="1:8" x14ac:dyDescent="0.2">
      <c r="A8" s="17" t="s">
        <v>6</v>
      </c>
      <c r="B8" s="18">
        <f>SUM(B9,B15)</f>
        <v>27982.753584975329</v>
      </c>
      <c r="C8" s="18">
        <f>SUM(C9,C15)</f>
        <v>184.34626396571809</v>
      </c>
      <c r="D8" s="18">
        <f>SUM(D9,D15)</f>
        <v>169.93199775300258</v>
      </c>
      <c r="E8" s="19"/>
      <c r="F8" s="19"/>
      <c r="G8" s="20"/>
      <c r="H8" s="21">
        <f t="shared" ref="H8:H44" si="1">SUM(B8:G8)</f>
        <v>28337.031846694052</v>
      </c>
    </row>
    <row r="9" spans="1:8" x14ac:dyDescent="0.2">
      <c r="A9" s="22" t="s">
        <v>7</v>
      </c>
      <c r="B9" s="23">
        <f>SUM(B10:B14)</f>
        <v>27694.88677089733</v>
      </c>
      <c r="C9" s="23">
        <f>SUM(C10:C14)</f>
        <v>181.0222496097181</v>
      </c>
      <c r="D9" s="23">
        <f>SUM(D10:D14)</f>
        <v>169.93199775300258</v>
      </c>
      <c r="E9" s="24"/>
      <c r="F9" s="24"/>
      <c r="G9" s="24"/>
      <c r="H9" s="25">
        <f t="shared" si="1"/>
        <v>28045.841018260053</v>
      </c>
    </row>
    <row r="10" spans="1:8" x14ac:dyDescent="0.2">
      <c r="A10" s="26" t="s">
        <v>8</v>
      </c>
      <c r="B10" s="27">
        <v>16775.652548523485</v>
      </c>
      <c r="C10" s="27">
        <v>5.3968772627693165</v>
      </c>
      <c r="D10" s="27">
        <v>66.179142510452451</v>
      </c>
      <c r="E10" s="24"/>
      <c r="F10" s="24"/>
      <c r="G10" s="24"/>
      <c r="H10" s="28">
        <f t="shared" si="1"/>
        <v>16847.228568296709</v>
      </c>
    </row>
    <row r="11" spans="1:8" x14ac:dyDescent="0.2">
      <c r="A11" s="26" t="s">
        <v>9</v>
      </c>
      <c r="B11" s="27">
        <v>3012.4946020371272</v>
      </c>
      <c r="C11" s="27">
        <v>32.929488133118539</v>
      </c>
      <c r="D11" s="27">
        <v>18.835134264091309</v>
      </c>
      <c r="E11" s="24"/>
      <c r="F11" s="24"/>
      <c r="G11" s="24"/>
      <c r="H11" s="28">
        <f t="shared" si="1"/>
        <v>3064.2592244343368</v>
      </c>
    </row>
    <row r="12" spans="1:8" x14ac:dyDescent="0.2">
      <c r="A12" s="26" t="s">
        <v>10</v>
      </c>
      <c r="B12" s="27">
        <v>4990.3249193367183</v>
      </c>
      <c r="C12" s="29">
        <v>12.959781338830236</v>
      </c>
      <c r="D12" s="27">
        <v>48.200897810458784</v>
      </c>
      <c r="E12" s="24"/>
      <c r="F12" s="24"/>
      <c r="G12" s="24"/>
      <c r="H12" s="28">
        <f t="shared" si="1"/>
        <v>5051.4855984860069</v>
      </c>
    </row>
    <row r="13" spans="1:8" x14ac:dyDescent="0.2">
      <c r="A13" s="26" t="s">
        <v>11</v>
      </c>
      <c r="B13" s="27">
        <v>2899.6165299999998</v>
      </c>
      <c r="C13" s="27">
        <v>129.72464170000001</v>
      </c>
      <c r="D13" s="27">
        <v>36.579222264000002</v>
      </c>
      <c r="E13" s="24"/>
      <c r="F13" s="24"/>
      <c r="G13" s="24"/>
      <c r="H13" s="28">
        <f t="shared" si="1"/>
        <v>3065.9203939639997</v>
      </c>
    </row>
    <row r="14" spans="1:8" x14ac:dyDescent="0.2">
      <c r="A14" s="26" t="s">
        <v>12</v>
      </c>
      <c r="B14" s="27">
        <v>16.798171</v>
      </c>
      <c r="C14" s="27">
        <v>1.1461175000000001E-2</v>
      </c>
      <c r="D14" s="27">
        <v>0.137600904</v>
      </c>
      <c r="E14" s="24"/>
      <c r="F14" s="24"/>
      <c r="G14" s="24"/>
      <c r="H14" s="28">
        <f t="shared" si="1"/>
        <v>16.947233079</v>
      </c>
    </row>
    <row r="15" spans="1:8" x14ac:dyDescent="0.2">
      <c r="A15" s="22" t="s">
        <v>13</v>
      </c>
      <c r="B15" s="27">
        <f>SUM(B16:B17)</f>
        <v>287.866814078</v>
      </c>
      <c r="C15" s="27">
        <f>SUM(C16:C17)</f>
        <v>3.3240143560000002</v>
      </c>
      <c r="D15" s="27">
        <f>SUM(D16:D17)</f>
        <v>0</v>
      </c>
      <c r="E15" s="24"/>
      <c r="F15" s="24"/>
      <c r="G15" s="24"/>
      <c r="H15" s="28">
        <f t="shared" si="1"/>
        <v>291.19082843400003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287.866814078</v>
      </c>
      <c r="C17" s="31">
        <v>3.3240143560000002</v>
      </c>
      <c r="D17" s="31"/>
      <c r="E17" s="32"/>
      <c r="F17" s="32"/>
      <c r="G17" s="32"/>
      <c r="H17" s="33">
        <f t="shared" si="1"/>
        <v>291.19082843400003</v>
      </c>
    </row>
    <row r="18" spans="1:8" x14ac:dyDescent="0.2">
      <c r="A18" s="17" t="s">
        <v>16</v>
      </c>
      <c r="B18" s="34">
        <f t="shared" ref="B18:G18" si="2">SUM(B19:B26)</f>
        <v>1323.6232247518603</v>
      </c>
      <c r="C18" s="34">
        <f t="shared" si="2"/>
        <v>1.74525</v>
      </c>
      <c r="D18" s="34">
        <f t="shared" si="2"/>
        <v>48.092078870000002</v>
      </c>
      <c r="E18" s="34">
        <f t="shared" si="2"/>
        <v>356.63144668631503</v>
      </c>
      <c r="F18" s="34">
        <f t="shared" si="2"/>
        <v>171.88295008562213</v>
      </c>
      <c r="G18" s="35">
        <f t="shared" si="2"/>
        <v>12.5797906284</v>
      </c>
      <c r="H18" s="21">
        <f t="shared" si="1"/>
        <v>1914.5547410221973</v>
      </c>
    </row>
    <row r="19" spans="1:8" x14ac:dyDescent="0.2">
      <c r="A19" s="22" t="s">
        <v>17</v>
      </c>
      <c r="B19" s="23">
        <v>320.14496254806028</v>
      </c>
      <c r="C19" s="23"/>
      <c r="D19" s="23"/>
      <c r="E19" s="36"/>
      <c r="F19" s="36"/>
      <c r="G19" s="36"/>
      <c r="H19" s="25">
        <f t="shared" si="1"/>
        <v>320.14496254806028</v>
      </c>
    </row>
    <row r="20" spans="1:8" x14ac:dyDescent="0.2">
      <c r="A20" s="22" t="s">
        <v>18</v>
      </c>
      <c r="B20" s="27">
        <v>11.735597</v>
      </c>
      <c r="C20" s="27"/>
      <c r="D20" s="27"/>
      <c r="E20" s="27"/>
      <c r="F20" s="27"/>
      <c r="G20" s="27"/>
      <c r="H20" s="28">
        <f t="shared" si="1"/>
        <v>11.735597</v>
      </c>
    </row>
    <row r="21" spans="1:8" x14ac:dyDescent="0.2">
      <c r="A21" s="22" t="s">
        <v>19</v>
      </c>
      <c r="B21" s="27">
        <v>910.68730900000003</v>
      </c>
      <c r="C21" s="27">
        <v>1.74525</v>
      </c>
      <c r="D21" s="27"/>
      <c r="E21" s="24"/>
      <c r="F21" s="27">
        <v>171.86557383105213</v>
      </c>
      <c r="G21" s="37"/>
      <c r="H21" s="28">
        <f t="shared" si="1"/>
        <v>1084.2981328310523</v>
      </c>
    </row>
    <row r="22" spans="1:8" x14ac:dyDescent="0.2">
      <c r="A22" s="22" t="s">
        <v>59</v>
      </c>
      <c r="B22" s="27">
        <v>81.055356203800002</v>
      </c>
      <c r="C22" s="27"/>
      <c r="D22" s="27"/>
      <c r="E22" s="24"/>
      <c r="F22" s="24"/>
      <c r="G22" s="24"/>
      <c r="H22" s="28">
        <f t="shared" si="1"/>
        <v>81.055356203800002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356.63144668631503</v>
      </c>
      <c r="F24" s="27">
        <v>1.7376254569999999E-2</v>
      </c>
      <c r="G24" s="27"/>
      <c r="H24" s="28">
        <f t="shared" si="1"/>
        <v>356.64882294088505</v>
      </c>
    </row>
    <row r="25" spans="1:8" x14ac:dyDescent="0.2">
      <c r="A25" s="22" t="s">
        <v>61</v>
      </c>
      <c r="B25" s="27"/>
      <c r="C25" s="27"/>
      <c r="D25" s="27">
        <v>48.092078870000002</v>
      </c>
      <c r="E25" s="27"/>
      <c r="F25" s="27"/>
      <c r="G25" s="27">
        <v>12.5797906284</v>
      </c>
      <c r="H25" s="28">
        <f t="shared" si="1"/>
        <v>60.6718694984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16.349209999999999</v>
      </c>
      <c r="C27" s="34">
        <f>SUM(C28:C36)</f>
        <v>2718.391765375</v>
      </c>
      <c r="D27" s="34">
        <f>SUM(D28:D36)</f>
        <v>1104.8167638899999</v>
      </c>
      <c r="E27" s="43"/>
      <c r="F27" s="43"/>
      <c r="G27" s="44"/>
      <c r="H27" s="21">
        <f t="shared" si="1"/>
        <v>3839.5577392649998</v>
      </c>
    </row>
    <row r="28" spans="1:8" x14ac:dyDescent="0.2">
      <c r="A28" s="22" t="s">
        <v>20</v>
      </c>
      <c r="B28" s="36"/>
      <c r="C28" s="23">
        <v>2133.6408942500002</v>
      </c>
      <c r="D28" s="45"/>
      <c r="E28" s="24"/>
      <c r="F28" s="24"/>
      <c r="G28" s="24"/>
      <c r="H28" s="25">
        <f t="shared" si="1"/>
        <v>2133.6408942500002</v>
      </c>
    </row>
    <row r="29" spans="1:8" x14ac:dyDescent="0.2">
      <c r="A29" s="22" t="s">
        <v>21</v>
      </c>
      <c r="B29" s="24"/>
      <c r="C29" s="27">
        <v>584.56232315</v>
      </c>
      <c r="D29" s="27">
        <v>207.013548128</v>
      </c>
      <c r="E29" s="24"/>
      <c r="F29" s="24"/>
      <c r="G29" s="24"/>
      <c r="H29" s="28">
        <f t="shared" si="1"/>
        <v>791.57587127800002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897.74494752400005</v>
      </c>
      <c r="E31" s="24"/>
      <c r="F31" s="24"/>
      <c r="G31" s="24"/>
      <c r="H31" s="28">
        <f t="shared" si="1"/>
        <v>897.74494752400005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0.18854797500000001</v>
      </c>
      <c r="D33" s="27">
        <v>5.8268238E-2</v>
      </c>
      <c r="E33" s="24"/>
      <c r="F33" s="24"/>
      <c r="G33" s="24"/>
      <c r="H33" s="28">
        <f t="shared" si="1"/>
        <v>0.24681621300000001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14.04116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2.3080500000000002</v>
      </c>
      <c r="C36" s="31"/>
      <c r="D36" s="31"/>
      <c r="E36" s="32"/>
      <c r="F36" s="32"/>
      <c r="G36" s="32"/>
      <c r="H36" s="33">
        <f t="shared" si="1"/>
        <v>2.3080500000000002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0.23394799999999999</v>
      </c>
      <c r="C38" s="34">
        <f>SUM(C39:C43)</f>
        <v>667.46519565687504</v>
      </c>
      <c r="D38" s="34">
        <f>SUM(D39:D43)</f>
        <v>61.186439058000005</v>
      </c>
      <c r="E38" s="43"/>
      <c r="F38" s="43"/>
      <c r="G38" s="44"/>
      <c r="H38" s="92">
        <f t="shared" si="1"/>
        <v>728.88558271487511</v>
      </c>
    </row>
    <row r="39" spans="1:8" x14ac:dyDescent="0.2">
      <c r="A39" s="22" t="s">
        <v>25</v>
      </c>
      <c r="B39" s="23"/>
      <c r="C39" s="23">
        <v>524.01214815000003</v>
      </c>
      <c r="D39" s="23"/>
      <c r="E39" s="24"/>
      <c r="F39" s="24"/>
      <c r="G39" s="24"/>
      <c r="H39" s="25">
        <f t="shared" si="1"/>
        <v>524.01214815000003</v>
      </c>
    </row>
    <row r="40" spans="1:8" x14ac:dyDescent="0.2">
      <c r="A40" s="22" t="s">
        <v>70</v>
      </c>
      <c r="B40" s="23"/>
      <c r="C40" s="23"/>
      <c r="D40" s="23"/>
      <c r="E40" s="24"/>
      <c r="F40" s="24"/>
      <c r="G40" s="24"/>
      <c r="H40" s="25">
        <f t="shared" si="1"/>
        <v>0</v>
      </c>
    </row>
    <row r="41" spans="1:8" x14ac:dyDescent="0.2">
      <c r="A41" s="22" t="s">
        <v>26</v>
      </c>
      <c r="B41" s="27">
        <v>0.23394799999999999</v>
      </c>
      <c r="C41" s="27">
        <v>1.1489674350000001</v>
      </c>
      <c r="D41" s="27">
        <v>3.6986004779999999</v>
      </c>
      <c r="E41" s="24"/>
      <c r="F41" s="24"/>
      <c r="G41" s="24"/>
      <c r="H41" s="28">
        <f t="shared" si="1"/>
        <v>5.0815159130000005</v>
      </c>
    </row>
    <row r="42" spans="1:8" x14ac:dyDescent="0.2">
      <c r="A42" s="22" t="s">
        <v>69</v>
      </c>
      <c r="B42" s="24"/>
      <c r="C42" s="27">
        <v>141.960989796875</v>
      </c>
      <c r="D42" s="27">
        <v>57.487838580000002</v>
      </c>
      <c r="E42" s="24"/>
      <c r="F42" s="24"/>
      <c r="G42" s="24"/>
      <c r="H42" s="28">
        <f t="shared" si="1"/>
        <v>199.44882837687499</v>
      </c>
    </row>
    <row r="43" spans="1:8" ht="13.5" thickBot="1" x14ac:dyDescent="0.25">
      <c r="A43" s="22" t="s">
        <v>71</v>
      </c>
      <c r="B43" s="27"/>
      <c r="C43" s="27">
        <v>0.343090275</v>
      </c>
      <c r="D43" s="27"/>
      <c r="E43" s="24"/>
      <c r="F43" s="24"/>
      <c r="G43" s="24"/>
      <c r="H43" s="28">
        <f t="shared" si="1"/>
        <v>0.343090275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pageSetUpPr fitToPage="1"/>
  </sheetPr>
  <dimension ref="A1:H44"/>
  <sheetViews>
    <sheetView topLeftCell="A22" workbookViewId="0">
      <selection activeCell="H38" sqref="H38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43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31280.668064274578</v>
      </c>
      <c r="C7" s="15">
        <f t="shared" si="0"/>
        <v>3619.6215709081239</v>
      </c>
      <c r="D7" s="15">
        <f t="shared" si="0"/>
        <v>1436.4241753044541</v>
      </c>
      <c r="E7" s="15">
        <f t="shared" si="0"/>
        <v>417.33637538967497</v>
      </c>
      <c r="F7" s="15">
        <f t="shared" si="0"/>
        <v>195.47761599050759</v>
      </c>
      <c r="G7" s="15">
        <f t="shared" si="0"/>
        <v>12.9927480132</v>
      </c>
      <c r="H7" s="16">
        <f>SUM(B7:G7)</f>
        <v>36962.520549880544</v>
      </c>
    </row>
    <row r="8" spans="1:8" x14ac:dyDescent="0.2">
      <c r="A8" s="17" t="s">
        <v>6</v>
      </c>
      <c r="B8" s="18">
        <f>SUM(B9,B15)</f>
        <v>29873.463570115458</v>
      </c>
      <c r="C8" s="18">
        <f>SUM(C9,C15)</f>
        <v>187.18265556093624</v>
      </c>
      <c r="D8" s="18">
        <f>SUM(D9,D15)</f>
        <v>180.63065463845405</v>
      </c>
      <c r="E8" s="19"/>
      <c r="F8" s="19"/>
      <c r="G8" s="20"/>
      <c r="H8" s="21">
        <f t="shared" ref="H8:H44" si="1">SUM(B8:G8)</f>
        <v>30241.27688031485</v>
      </c>
    </row>
    <row r="9" spans="1:8" x14ac:dyDescent="0.2">
      <c r="A9" s="22" t="s">
        <v>7</v>
      </c>
      <c r="B9" s="23">
        <f>SUM(B10:B14)</f>
        <v>29562.451939819457</v>
      </c>
      <c r="C9" s="23">
        <f>SUM(C10:C14)</f>
        <v>183.24001278793625</v>
      </c>
      <c r="D9" s="23">
        <f>SUM(D10:D14)</f>
        <v>180.63065463845405</v>
      </c>
      <c r="E9" s="24"/>
      <c r="F9" s="24"/>
      <c r="G9" s="24"/>
      <c r="H9" s="25">
        <f t="shared" si="1"/>
        <v>29926.322607245849</v>
      </c>
    </row>
    <row r="10" spans="1:8" x14ac:dyDescent="0.2">
      <c r="A10" s="26" t="s">
        <v>8</v>
      </c>
      <c r="B10" s="27">
        <v>18216.215141621895</v>
      </c>
      <c r="C10" s="27">
        <v>5.8154648286510211</v>
      </c>
      <c r="D10" s="27">
        <v>75.969752269694226</v>
      </c>
      <c r="E10" s="24"/>
      <c r="F10" s="24"/>
      <c r="G10" s="24"/>
      <c r="H10" s="28">
        <f t="shared" si="1"/>
        <v>18298.000358720241</v>
      </c>
    </row>
    <row r="11" spans="1:8" x14ac:dyDescent="0.2">
      <c r="A11" s="26" t="s">
        <v>9</v>
      </c>
      <c r="B11" s="27">
        <v>3168.0230581862725</v>
      </c>
      <c r="C11" s="27">
        <v>35.155989729538177</v>
      </c>
      <c r="D11" s="27">
        <v>18.94919053657658</v>
      </c>
      <c r="E11" s="24"/>
      <c r="F11" s="24"/>
      <c r="G11" s="24"/>
      <c r="H11" s="28">
        <f t="shared" si="1"/>
        <v>3222.1282384523874</v>
      </c>
    </row>
    <row r="12" spans="1:8" x14ac:dyDescent="0.2">
      <c r="A12" s="26" t="s">
        <v>10</v>
      </c>
      <c r="B12" s="27">
        <v>5247.8206300112888</v>
      </c>
      <c r="C12" s="29">
        <v>11.912303729747052</v>
      </c>
      <c r="D12" s="27">
        <v>48.843289210183237</v>
      </c>
      <c r="E12" s="24"/>
      <c r="F12" s="24"/>
      <c r="G12" s="24"/>
      <c r="H12" s="28">
        <f t="shared" si="1"/>
        <v>5308.5762229512193</v>
      </c>
    </row>
    <row r="13" spans="1:8" x14ac:dyDescent="0.2">
      <c r="A13" s="26" t="s">
        <v>11</v>
      </c>
      <c r="B13" s="27">
        <v>2914.3470910000001</v>
      </c>
      <c r="C13" s="27">
        <v>130.34578279999999</v>
      </c>
      <c r="D13" s="27">
        <v>36.736417562</v>
      </c>
      <c r="E13" s="24"/>
      <c r="F13" s="24"/>
      <c r="G13" s="24"/>
      <c r="H13" s="28">
        <f t="shared" si="1"/>
        <v>3081.4292913620002</v>
      </c>
    </row>
    <row r="14" spans="1:8" x14ac:dyDescent="0.2">
      <c r="A14" s="26" t="s">
        <v>12</v>
      </c>
      <c r="B14" s="27">
        <v>16.046019000000001</v>
      </c>
      <c r="C14" s="27">
        <v>1.04717E-2</v>
      </c>
      <c r="D14" s="27">
        <v>0.13200506000000001</v>
      </c>
      <c r="E14" s="24"/>
      <c r="F14" s="24"/>
      <c r="G14" s="24"/>
      <c r="H14" s="28">
        <f t="shared" si="1"/>
        <v>16.188495760000002</v>
      </c>
    </row>
    <row r="15" spans="1:8" x14ac:dyDescent="0.2">
      <c r="A15" s="22" t="s">
        <v>13</v>
      </c>
      <c r="B15" s="27">
        <f>SUM(B16:B17)</f>
        <v>311.01163029600002</v>
      </c>
      <c r="C15" s="27">
        <f>SUM(C16:C17)</f>
        <v>3.9426427730000002</v>
      </c>
      <c r="D15" s="27">
        <f>SUM(D16:D17)</f>
        <v>0</v>
      </c>
      <c r="E15" s="24"/>
      <c r="F15" s="24"/>
      <c r="G15" s="24"/>
      <c r="H15" s="28">
        <f t="shared" si="1"/>
        <v>314.95427306900001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311.01163029600002</v>
      </c>
      <c r="C17" s="31">
        <v>3.9426427730000002</v>
      </c>
      <c r="D17" s="31"/>
      <c r="E17" s="32"/>
      <c r="F17" s="32"/>
      <c r="G17" s="32"/>
      <c r="H17" s="33">
        <f t="shared" si="1"/>
        <v>314.95427306900001</v>
      </c>
    </row>
    <row r="18" spans="1:8" x14ac:dyDescent="0.2">
      <c r="A18" s="17" t="s">
        <v>16</v>
      </c>
      <c r="B18" s="34">
        <f t="shared" ref="B18:G18" si="2">SUM(B19:B26)</f>
        <v>1389.4738271591193</v>
      </c>
      <c r="C18" s="34">
        <f t="shared" si="2"/>
        <v>1.9091475</v>
      </c>
      <c r="D18" s="34">
        <f t="shared" si="2"/>
        <v>43.117618212000004</v>
      </c>
      <c r="E18" s="34">
        <f t="shared" si="2"/>
        <v>417.33637538967497</v>
      </c>
      <c r="F18" s="34">
        <f t="shared" si="2"/>
        <v>195.47761599050759</v>
      </c>
      <c r="G18" s="35">
        <f t="shared" si="2"/>
        <v>12.9927480132</v>
      </c>
      <c r="H18" s="21">
        <f t="shared" si="1"/>
        <v>2060.3073322645018</v>
      </c>
    </row>
    <row r="19" spans="1:8" x14ac:dyDescent="0.2">
      <c r="A19" s="22" t="s">
        <v>17</v>
      </c>
      <c r="B19" s="23">
        <v>360.80793055971918</v>
      </c>
      <c r="C19" s="23"/>
      <c r="D19" s="23"/>
      <c r="E19" s="36"/>
      <c r="F19" s="36"/>
      <c r="G19" s="36"/>
      <c r="H19" s="25">
        <f t="shared" si="1"/>
        <v>360.80793055971918</v>
      </c>
    </row>
    <row r="20" spans="1:8" x14ac:dyDescent="0.2">
      <c r="A20" s="22" t="s">
        <v>18</v>
      </c>
      <c r="B20" s="27">
        <v>12.583031999999999</v>
      </c>
      <c r="C20" s="27"/>
      <c r="D20" s="27"/>
      <c r="E20" s="27"/>
      <c r="F20" s="27"/>
      <c r="G20" s="27"/>
      <c r="H20" s="28">
        <f t="shared" si="1"/>
        <v>12.583031999999999</v>
      </c>
    </row>
    <row r="21" spans="1:8" x14ac:dyDescent="0.2">
      <c r="A21" s="22" t="s">
        <v>19</v>
      </c>
      <c r="B21" s="27">
        <v>941.49851799999999</v>
      </c>
      <c r="C21" s="27">
        <v>1.9091475</v>
      </c>
      <c r="D21" s="27"/>
      <c r="E21" s="24"/>
      <c r="F21" s="27">
        <v>195.46074843307758</v>
      </c>
      <c r="G21" s="37"/>
      <c r="H21" s="28">
        <f t="shared" si="1"/>
        <v>1138.8684139330776</v>
      </c>
    </row>
    <row r="22" spans="1:8" x14ac:dyDescent="0.2">
      <c r="A22" s="22" t="s">
        <v>59</v>
      </c>
      <c r="B22" s="27">
        <v>74.584346599400007</v>
      </c>
      <c r="C22" s="27"/>
      <c r="D22" s="27"/>
      <c r="E22" s="24"/>
      <c r="F22" s="24"/>
      <c r="G22" s="24"/>
      <c r="H22" s="28">
        <f t="shared" si="1"/>
        <v>74.584346599400007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417.33637538967497</v>
      </c>
      <c r="F24" s="27">
        <v>1.6867557429999999E-2</v>
      </c>
      <c r="G24" s="27"/>
      <c r="H24" s="28">
        <f t="shared" si="1"/>
        <v>417.35324294710495</v>
      </c>
    </row>
    <row r="25" spans="1:8" x14ac:dyDescent="0.2">
      <c r="A25" s="22" t="s">
        <v>61</v>
      </c>
      <c r="B25" s="27"/>
      <c r="C25" s="27"/>
      <c r="D25" s="27">
        <v>43.117618212000004</v>
      </c>
      <c r="E25" s="27"/>
      <c r="F25" s="27"/>
      <c r="G25" s="27">
        <v>12.9927480132</v>
      </c>
      <c r="H25" s="28">
        <f t="shared" si="1"/>
        <v>56.110366225200003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17.555063000000001</v>
      </c>
      <c r="C27" s="34">
        <f>SUM(C28:C36)</f>
        <v>2832.488212625</v>
      </c>
      <c r="D27" s="34">
        <f>SUM(D28:D36)</f>
        <v>1145.0589362960002</v>
      </c>
      <c r="E27" s="43"/>
      <c r="F27" s="43"/>
      <c r="G27" s="44"/>
      <c r="H27" s="21">
        <f t="shared" si="1"/>
        <v>3995.1022119210002</v>
      </c>
    </row>
    <row r="28" spans="1:8" x14ac:dyDescent="0.2">
      <c r="A28" s="22" t="s">
        <v>20</v>
      </c>
      <c r="B28" s="36"/>
      <c r="C28" s="23">
        <v>2225.2245649000001</v>
      </c>
      <c r="D28" s="45"/>
      <c r="E28" s="24"/>
      <c r="F28" s="24"/>
      <c r="G28" s="24"/>
      <c r="H28" s="25">
        <f t="shared" si="1"/>
        <v>2225.2245649000001</v>
      </c>
    </row>
    <row r="29" spans="1:8" x14ac:dyDescent="0.2">
      <c r="A29" s="22" t="s">
        <v>21</v>
      </c>
      <c r="B29" s="24"/>
      <c r="C29" s="27">
        <v>606.59993072500004</v>
      </c>
      <c r="D29" s="27">
        <v>212.244068266</v>
      </c>
      <c r="E29" s="24"/>
      <c r="F29" s="24"/>
      <c r="G29" s="24"/>
      <c r="H29" s="28">
        <f t="shared" si="1"/>
        <v>818.84399899100003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932.60975463</v>
      </c>
      <c r="E31" s="24"/>
      <c r="F31" s="24"/>
      <c r="G31" s="24"/>
      <c r="H31" s="28">
        <f t="shared" si="1"/>
        <v>932.60975463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0.663717</v>
      </c>
      <c r="D33" s="27">
        <v>0.2051134</v>
      </c>
      <c r="E33" s="24"/>
      <c r="F33" s="24"/>
      <c r="G33" s="24"/>
      <c r="H33" s="28">
        <f t="shared" si="1"/>
        <v>0.8688304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15.285342999999999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2.26972</v>
      </c>
      <c r="C36" s="31"/>
      <c r="D36" s="31"/>
      <c r="E36" s="32"/>
      <c r="F36" s="32"/>
      <c r="G36" s="32"/>
      <c r="H36" s="33">
        <f t="shared" si="1"/>
        <v>2.26972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0.17560400000000001</v>
      </c>
      <c r="C38" s="34">
        <f>SUM(C39:C43)</f>
        <v>598.04155522218741</v>
      </c>
      <c r="D38" s="34">
        <f>SUM(D39:D43)</f>
        <v>67.616966157999997</v>
      </c>
      <c r="E38" s="43"/>
      <c r="F38" s="43"/>
      <c r="G38" s="44"/>
      <c r="H38" s="92">
        <f t="shared" si="1"/>
        <v>665.8341253801874</v>
      </c>
    </row>
    <row r="39" spans="1:8" x14ac:dyDescent="0.2">
      <c r="A39" s="22" t="s">
        <v>25</v>
      </c>
      <c r="B39" s="23"/>
      <c r="C39" s="23">
        <v>452.56273332500001</v>
      </c>
      <c r="D39" s="23"/>
      <c r="E39" s="24"/>
      <c r="F39" s="24"/>
      <c r="G39" s="24"/>
      <c r="H39" s="25">
        <f t="shared" si="1"/>
        <v>452.56273332500001</v>
      </c>
    </row>
    <row r="40" spans="1:8" x14ac:dyDescent="0.2">
      <c r="A40" s="22" t="s">
        <v>70</v>
      </c>
      <c r="B40" s="23"/>
      <c r="C40" s="23">
        <v>7.9309753499999998</v>
      </c>
      <c r="D40" s="23">
        <v>5.6722336179999999</v>
      </c>
      <c r="E40" s="24"/>
      <c r="F40" s="24"/>
      <c r="G40" s="24"/>
      <c r="H40" s="25">
        <f t="shared" si="1"/>
        <v>13.603208968000001</v>
      </c>
    </row>
    <row r="41" spans="1:8" x14ac:dyDescent="0.2">
      <c r="A41" s="22" t="s">
        <v>26</v>
      </c>
      <c r="B41" s="27">
        <v>0.17560400000000001</v>
      </c>
      <c r="C41" s="27">
        <v>1.5270036425</v>
      </c>
      <c r="D41" s="27">
        <v>3.8158929800000001</v>
      </c>
      <c r="E41" s="24"/>
      <c r="F41" s="24"/>
      <c r="G41" s="24"/>
      <c r="H41" s="28">
        <f t="shared" si="1"/>
        <v>5.5185006225000004</v>
      </c>
    </row>
    <row r="42" spans="1:8" x14ac:dyDescent="0.2">
      <c r="A42" s="22" t="s">
        <v>69</v>
      </c>
      <c r="B42" s="24"/>
      <c r="C42" s="27">
        <v>135.4929375546875</v>
      </c>
      <c r="D42" s="27">
        <v>58.128839560000003</v>
      </c>
      <c r="E42" s="24"/>
      <c r="F42" s="24"/>
      <c r="G42" s="24"/>
      <c r="H42" s="28">
        <f t="shared" si="1"/>
        <v>193.62177711468752</v>
      </c>
    </row>
    <row r="43" spans="1:8" ht="13.5" thickBot="1" x14ac:dyDescent="0.25">
      <c r="A43" s="22" t="s">
        <v>71</v>
      </c>
      <c r="B43" s="27"/>
      <c r="C43" s="27">
        <v>0.52790535000000005</v>
      </c>
      <c r="D43" s="27"/>
      <c r="E43" s="24"/>
      <c r="F43" s="24"/>
      <c r="G43" s="24"/>
      <c r="H43" s="28">
        <f t="shared" si="1"/>
        <v>0.52790535000000005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pageSetUpPr fitToPage="1"/>
  </sheetPr>
  <dimension ref="A1:H44"/>
  <sheetViews>
    <sheetView topLeftCell="A10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42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30312.894236620992</v>
      </c>
      <c r="C7" s="15">
        <f t="shared" si="0"/>
        <v>3495.2296668126105</v>
      </c>
      <c r="D7" s="15">
        <f t="shared" si="0"/>
        <v>1402.1153928576084</v>
      </c>
      <c r="E7" s="15">
        <f t="shared" si="0"/>
        <v>500.40576835667002</v>
      </c>
      <c r="F7" s="15">
        <f t="shared" si="0"/>
        <v>187.98878760841404</v>
      </c>
      <c r="G7" s="15">
        <f t="shared" si="0"/>
        <v>12.9854546124</v>
      </c>
      <c r="H7" s="16">
        <f>SUM(B7:G7)</f>
        <v>35911.619306868699</v>
      </c>
    </row>
    <row r="8" spans="1:8" x14ac:dyDescent="0.2">
      <c r="A8" s="17" t="s">
        <v>6</v>
      </c>
      <c r="B8" s="18">
        <f>SUM(B9,B15)</f>
        <v>28850.134611733112</v>
      </c>
      <c r="C8" s="18">
        <f>SUM(C9,C15)</f>
        <v>197.13860665604767</v>
      </c>
      <c r="D8" s="18">
        <f>SUM(D9,D15)</f>
        <v>179.42073517160807</v>
      </c>
      <c r="E8" s="19"/>
      <c r="F8" s="19"/>
      <c r="G8" s="20"/>
      <c r="H8" s="21">
        <f t="shared" ref="H8:H44" si="1">SUM(B8:G8)</f>
        <v>29226.693953560767</v>
      </c>
    </row>
    <row r="9" spans="1:8" x14ac:dyDescent="0.2">
      <c r="A9" s="22" t="s">
        <v>7</v>
      </c>
      <c r="B9" s="23">
        <f>SUM(B10:B14)</f>
        <v>28585.158873517114</v>
      </c>
      <c r="C9" s="23">
        <f>SUM(C10:C14)</f>
        <v>192.98063129254768</v>
      </c>
      <c r="D9" s="23">
        <f>SUM(D10:D14)</f>
        <v>179.42073517160807</v>
      </c>
      <c r="E9" s="24"/>
      <c r="F9" s="24"/>
      <c r="G9" s="24"/>
      <c r="H9" s="25">
        <f t="shared" si="1"/>
        <v>28957.560239981267</v>
      </c>
    </row>
    <row r="10" spans="1:8" x14ac:dyDescent="0.2">
      <c r="A10" s="26" t="s">
        <v>8</v>
      </c>
      <c r="B10" s="27">
        <v>16547.912230909285</v>
      </c>
      <c r="C10" s="27">
        <v>5.5049174278262063</v>
      </c>
      <c r="D10" s="27">
        <v>71.033436104191267</v>
      </c>
      <c r="E10" s="24"/>
      <c r="F10" s="24"/>
      <c r="G10" s="24"/>
      <c r="H10" s="28">
        <f t="shared" si="1"/>
        <v>16624.4505844413</v>
      </c>
    </row>
    <row r="11" spans="1:8" x14ac:dyDescent="0.2">
      <c r="A11" s="26" t="s">
        <v>9</v>
      </c>
      <c r="B11" s="27">
        <v>3519.6286984516832</v>
      </c>
      <c r="C11" s="27">
        <v>44.886394806809591</v>
      </c>
      <c r="D11" s="27">
        <v>20.742024166596661</v>
      </c>
      <c r="E11" s="24"/>
      <c r="F11" s="24"/>
      <c r="G11" s="24"/>
      <c r="H11" s="28">
        <f t="shared" si="1"/>
        <v>3585.2571174250897</v>
      </c>
    </row>
    <row r="12" spans="1:8" x14ac:dyDescent="0.2">
      <c r="A12" s="26" t="s">
        <v>10</v>
      </c>
      <c r="B12" s="27">
        <v>5387.9646631561436</v>
      </c>
      <c r="C12" s="29">
        <v>11.425052257911904</v>
      </c>
      <c r="D12" s="27">
        <v>49.935505898820146</v>
      </c>
      <c r="E12" s="24"/>
      <c r="F12" s="24"/>
      <c r="G12" s="24"/>
      <c r="H12" s="28">
        <f t="shared" si="1"/>
        <v>5449.3252213128762</v>
      </c>
    </row>
    <row r="13" spans="1:8" x14ac:dyDescent="0.2">
      <c r="A13" s="26" t="s">
        <v>11</v>
      </c>
      <c r="B13" s="27">
        <v>3113.1039139999998</v>
      </c>
      <c r="C13" s="27">
        <v>131.15414337499999</v>
      </c>
      <c r="D13" s="27">
        <v>37.573141663999998</v>
      </c>
      <c r="E13" s="24"/>
      <c r="F13" s="24"/>
      <c r="G13" s="24"/>
      <c r="H13" s="28">
        <f t="shared" si="1"/>
        <v>3281.8311990389998</v>
      </c>
    </row>
    <row r="14" spans="1:8" x14ac:dyDescent="0.2">
      <c r="A14" s="26" t="s">
        <v>12</v>
      </c>
      <c r="B14" s="27">
        <v>16.549367</v>
      </c>
      <c r="C14" s="27">
        <v>1.0123425E-2</v>
      </c>
      <c r="D14" s="27">
        <v>0.13662733799999999</v>
      </c>
      <c r="E14" s="24"/>
      <c r="F14" s="24"/>
      <c r="G14" s="24"/>
      <c r="H14" s="28">
        <f t="shared" si="1"/>
        <v>16.696117763</v>
      </c>
    </row>
    <row r="15" spans="1:8" x14ac:dyDescent="0.2">
      <c r="A15" s="22" t="s">
        <v>13</v>
      </c>
      <c r="B15" s="27">
        <f>SUM(B16:B17)</f>
        <v>264.97573821600002</v>
      </c>
      <c r="C15" s="27">
        <f>SUM(C16:C17)</f>
        <v>4.1579753635000003</v>
      </c>
      <c r="D15" s="27">
        <f>SUM(D16:D17)</f>
        <v>0</v>
      </c>
      <c r="E15" s="24"/>
      <c r="F15" s="24"/>
      <c r="G15" s="24"/>
      <c r="H15" s="28">
        <f t="shared" si="1"/>
        <v>269.13371357950001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264.97573821600002</v>
      </c>
      <c r="C17" s="31">
        <v>4.1579753635000003</v>
      </c>
      <c r="D17" s="31"/>
      <c r="E17" s="32"/>
      <c r="F17" s="32"/>
      <c r="G17" s="32"/>
      <c r="H17" s="33">
        <f t="shared" si="1"/>
        <v>269.13371357950001</v>
      </c>
    </row>
    <row r="18" spans="1:8" x14ac:dyDescent="0.2">
      <c r="A18" s="17" t="s">
        <v>16</v>
      </c>
      <c r="B18" s="34">
        <f t="shared" ref="B18:G18" si="2">SUM(B19:B26)</f>
        <v>1445.6943458878832</v>
      </c>
      <c r="C18" s="34">
        <f t="shared" si="2"/>
        <v>2.1607625000000001</v>
      </c>
      <c r="D18" s="34">
        <f t="shared" si="2"/>
        <v>36.627474423999999</v>
      </c>
      <c r="E18" s="34">
        <f t="shared" si="2"/>
        <v>500.40576835667002</v>
      </c>
      <c r="F18" s="34">
        <f t="shared" si="2"/>
        <v>187.98878760841404</v>
      </c>
      <c r="G18" s="35">
        <f t="shared" si="2"/>
        <v>12.9854546124</v>
      </c>
      <c r="H18" s="21">
        <f t="shared" si="1"/>
        <v>2185.8625933893672</v>
      </c>
    </row>
    <row r="19" spans="1:8" x14ac:dyDescent="0.2">
      <c r="A19" s="22" t="s">
        <v>17</v>
      </c>
      <c r="B19" s="23">
        <v>387.36114980388311</v>
      </c>
      <c r="C19" s="23"/>
      <c r="D19" s="23"/>
      <c r="E19" s="36"/>
      <c r="F19" s="36"/>
      <c r="G19" s="36"/>
      <c r="H19" s="25">
        <f t="shared" si="1"/>
        <v>387.36114980388311</v>
      </c>
    </row>
    <row r="20" spans="1:8" x14ac:dyDescent="0.2">
      <c r="A20" s="22" t="s">
        <v>18</v>
      </c>
      <c r="B20" s="27">
        <v>15.077517</v>
      </c>
      <c r="C20" s="27"/>
      <c r="D20" s="27"/>
      <c r="E20" s="27"/>
      <c r="F20" s="27"/>
      <c r="G20" s="27"/>
      <c r="H20" s="28">
        <f t="shared" si="1"/>
        <v>15.077517</v>
      </c>
    </row>
    <row r="21" spans="1:8" x14ac:dyDescent="0.2">
      <c r="A21" s="22" t="s">
        <v>19</v>
      </c>
      <c r="B21" s="27">
        <v>973.88345700000002</v>
      </c>
      <c r="C21" s="27">
        <v>2.1607625000000001</v>
      </c>
      <c r="D21" s="27"/>
      <c r="E21" s="24"/>
      <c r="F21" s="27">
        <v>187.97220498858405</v>
      </c>
      <c r="G21" s="37"/>
      <c r="H21" s="28">
        <f t="shared" si="1"/>
        <v>1164.0164244885841</v>
      </c>
    </row>
    <row r="22" spans="1:8" x14ac:dyDescent="0.2">
      <c r="A22" s="22" t="s">
        <v>59</v>
      </c>
      <c r="B22" s="27">
        <v>69.372222084000001</v>
      </c>
      <c r="C22" s="27"/>
      <c r="D22" s="27"/>
      <c r="E22" s="24"/>
      <c r="F22" s="24"/>
      <c r="G22" s="24"/>
      <c r="H22" s="28">
        <f t="shared" si="1"/>
        <v>69.372222084000001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500.40576835667002</v>
      </c>
      <c r="F24" s="27">
        <v>1.6582619829999999E-2</v>
      </c>
      <c r="G24" s="27"/>
      <c r="H24" s="28">
        <f t="shared" si="1"/>
        <v>500.42235097650001</v>
      </c>
    </row>
    <row r="25" spans="1:8" x14ac:dyDescent="0.2">
      <c r="A25" s="22" t="s">
        <v>61</v>
      </c>
      <c r="B25" s="27"/>
      <c r="C25" s="27"/>
      <c r="D25" s="27">
        <v>36.627474423999999</v>
      </c>
      <c r="E25" s="27"/>
      <c r="F25" s="27"/>
      <c r="G25" s="27">
        <v>12.9854546124</v>
      </c>
      <c r="H25" s="28">
        <f t="shared" si="1"/>
        <v>49.612929036399997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16.948018999999999</v>
      </c>
      <c r="C27" s="34">
        <f>SUM(C28:C36)</f>
        <v>2742.9672466250004</v>
      </c>
      <c r="D27" s="34">
        <f>SUM(D28:D36)</f>
        <v>1118.3854709420002</v>
      </c>
      <c r="E27" s="43"/>
      <c r="F27" s="43"/>
      <c r="G27" s="44"/>
      <c r="H27" s="21">
        <f t="shared" si="1"/>
        <v>3878.3007365670005</v>
      </c>
    </row>
    <row r="28" spans="1:8" x14ac:dyDescent="0.2">
      <c r="A28" s="22" t="s">
        <v>20</v>
      </c>
      <c r="B28" s="36"/>
      <c r="C28" s="23">
        <v>2150.336788175</v>
      </c>
      <c r="D28" s="45"/>
      <c r="E28" s="24"/>
      <c r="F28" s="24"/>
      <c r="G28" s="24"/>
      <c r="H28" s="25">
        <f t="shared" si="1"/>
        <v>2150.336788175</v>
      </c>
    </row>
    <row r="29" spans="1:8" x14ac:dyDescent="0.2">
      <c r="A29" s="22" t="s">
        <v>21</v>
      </c>
      <c r="B29" s="24"/>
      <c r="C29" s="27">
        <v>591.97972560000005</v>
      </c>
      <c r="D29" s="27">
        <v>207.38323560399999</v>
      </c>
      <c r="E29" s="24"/>
      <c r="F29" s="24"/>
      <c r="G29" s="24"/>
      <c r="H29" s="28">
        <f t="shared" si="1"/>
        <v>799.36296120400004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910.80113480600005</v>
      </c>
      <c r="E31" s="24"/>
      <c r="F31" s="24"/>
      <c r="G31" s="24"/>
      <c r="H31" s="28">
        <f t="shared" si="1"/>
        <v>910.80113480600005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0.65073285000000003</v>
      </c>
      <c r="D33" s="27">
        <v>0.201100532</v>
      </c>
      <c r="E33" s="24"/>
      <c r="F33" s="24"/>
      <c r="G33" s="24"/>
      <c r="H33" s="28">
        <f t="shared" si="1"/>
        <v>0.85183338200000003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14.348139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2.5998800000000002</v>
      </c>
      <c r="C36" s="31"/>
      <c r="D36" s="31"/>
      <c r="E36" s="32"/>
      <c r="F36" s="32"/>
      <c r="G36" s="32"/>
      <c r="H36" s="33">
        <f t="shared" si="1"/>
        <v>2.5998800000000002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0.11726</v>
      </c>
      <c r="C38" s="34">
        <f>SUM(C39:C43)</f>
        <v>552.96305103156249</v>
      </c>
      <c r="D38" s="34">
        <f>SUM(D39:D43)</f>
        <v>67.681712320000003</v>
      </c>
      <c r="E38" s="43"/>
      <c r="F38" s="43"/>
      <c r="G38" s="44"/>
      <c r="H38" s="52">
        <f t="shared" si="1"/>
        <v>620.76202335156245</v>
      </c>
    </row>
    <row r="39" spans="1:8" x14ac:dyDescent="0.2">
      <c r="A39" s="22" t="s">
        <v>25</v>
      </c>
      <c r="B39" s="23"/>
      <c r="C39" s="23">
        <v>417.96680942500001</v>
      </c>
      <c r="D39" s="23"/>
      <c r="E39" s="24"/>
      <c r="F39" s="24"/>
      <c r="G39" s="24"/>
      <c r="H39" s="25">
        <f t="shared" si="1"/>
        <v>417.96680942500001</v>
      </c>
    </row>
    <row r="40" spans="1:8" x14ac:dyDescent="0.2">
      <c r="A40" s="22" t="s">
        <v>70</v>
      </c>
      <c r="B40" s="23"/>
      <c r="C40" s="23">
        <v>8.6754920000000002</v>
      </c>
      <c r="D40" s="23">
        <v>6.204711938</v>
      </c>
      <c r="E40" s="24"/>
      <c r="F40" s="24"/>
      <c r="G40" s="24"/>
      <c r="H40" s="25">
        <f t="shared" si="1"/>
        <v>14.880203938000001</v>
      </c>
    </row>
    <row r="41" spans="1:8" x14ac:dyDescent="0.2">
      <c r="A41" s="22" t="s">
        <v>26</v>
      </c>
      <c r="B41" s="27">
        <v>0.11726</v>
      </c>
      <c r="C41" s="27">
        <v>1.6839285049999999</v>
      </c>
      <c r="D41" s="27">
        <v>4.0214113620000003</v>
      </c>
      <c r="E41" s="24"/>
      <c r="F41" s="24"/>
      <c r="G41" s="24"/>
      <c r="H41" s="28">
        <f t="shared" si="1"/>
        <v>5.8225998670000001</v>
      </c>
    </row>
    <row r="42" spans="1:8" x14ac:dyDescent="0.2">
      <c r="A42" s="22" t="s">
        <v>69</v>
      </c>
      <c r="B42" s="24"/>
      <c r="C42" s="27">
        <v>123.9919373515625</v>
      </c>
      <c r="D42" s="27">
        <v>57.455589019999998</v>
      </c>
      <c r="E42" s="24"/>
      <c r="F42" s="24"/>
      <c r="G42" s="24"/>
      <c r="H42" s="28">
        <f t="shared" si="1"/>
        <v>181.4475263715625</v>
      </c>
    </row>
    <row r="43" spans="1:8" ht="13.5" thickBot="1" x14ac:dyDescent="0.25">
      <c r="A43" s="22" t="s">
        <v>71</v>
      </c>
      <c r="B43" s="27"/>
      <c r="C43" s="27">
        <v>0.64488374999999998</v>
      </c>
      <c r="D43" s="27"/>
      <c r="E43" s="24"/>
      <c r="F43" s="24"/>
      <c r="G43" s="24"/>
      <c r="H43" s="28">
        <f t="shared" si="1"/>
        <v>0.64488374999999998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H44"/>
  <sheetViews>
    <sheetView topLeftCell="A19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41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31500.445033378874</v>
      </c>
      <c r="C7" s="15">
        <f t="shared" si="0"/>
        <v>3369.0142194435352</v>
      </c>
      <c r="D7" s="15">
        <f t="shared" si="0"/>
        <v>1362.9587979187274</v>
      </c>
      <c r="E7" s="15">
        <f t="shared" si="0"/>
        <v>590.90678042536013</v>
      </c>
      <c r="F7" s="15">
        <f t="shared" si="0"/>
        <v>179.3038465678693</v>
      </c>
      <c r="G7" s="15">
        <f t="shared" si="0"/>
        <v>14.7737722704</v>
      </c>
      <c r="H7" s="16">
        <f>SUM(B7:G7)</f>
        <v>37017.40245000476</v>
      </c>
    </row>
    <row r="8" spans="1:8" x14ac:dyDescent="0.2">
      <c r="A8" s="17" t="s">
        <v>6</v>
      </c>
      <c r="B8" s="18">
        <f>SUM(B9,B15)</f>
        <v>29969.938942197547</v>
      </c>
      <c r="C8" s="18">
        <f>SUM(C9,C15)</f>
        <v>202.11084316047237</v>
      </c>
      <c r="D8" s="18">
        <f>SUM(D9,D15)</f>
        <v>185.44804187072762</v>
      </c>
      <c r="E8" s="19"/>
      <c r="F8" s="19"/>
      <c r="G8" s="20"/>
      <c r="H8" s="21">
        <f t="shared" ref="H8:H44" si="1">SUM(B8:G8)</f>
        <v>30357.497827228748</v>
      </c>
    </row>
    <row r="9" spans="1:8" x14ac:dyDescent="0.2">
      <c r="A9" s="22" t="s">
        <v>7</v>
      </c>
      <c r="B9" s="23">
        <f>SUM(B10:B14)</f>
        <v>29651.639904363547</v>
      </c>
      <c r="C9" s="23">
        <f>SUM(C10:C14)</f>
        <v>198.77815604747238</v>
      </c>
      <c r="D9" s="23">
        <f>SUM(D10:D14)</f>
        <v>185.44804187072762</v>
      </c>
      <c r="E9" s="24"/>
      <c r="F9" s="24"/>
      <c r="G9" s="24"/>
      <c r="H9" s="25">
        <f t="shared" si="1"/>
        <v>30035.866102281747</v>
      </c>
    </row>
    <row r="10" spans="1:8" x14ac:dyDescent="0.2">
      <c r="A10" s="26" t="s">
        <v>8</v>
      </c>
      <c r="B10" s="27">
        <v>17230.211388061976</v>
      </c>
      <c r="C10" s="27">
        <v>5.3202230745799453</v>
      </c>
      <c r="D10" s="27">
        <v>74.894389146222338</v>
      </c>
      <c r="E10" s="24"/>
      <c r="F10" s="24"/>
      <c r="G10" s="24"/>
      <c r="H10" s="28">
        <f t="shared" si="1"/>
        <v>17310.42600028278</v>
      </c>
    </row>
    <row r="11" spans="1:8" x14ac:dyDescent="0.2">
      <c r="A11" s="26" t="s">
        <v>9</v>
      </c>
      <c r="B11" s="27">
        <v>3508.9330768074624</v>
      </c>
      <c r="C11" s="27">
        <v>48.828178056358276</v>
      </c>
      <c r="D11" s="27">
        <v>20.97192517590868</v>
      </c>
      <c r="E11" s="24"/>
      <c r="F11" s="24"/>
      <c r="G11" s="24"/>
      <c r="H11" s="28">
        <f t="shared" si="1"/>
        <v>3578.7331800397296</v>
      </c>
    </row>
    <row r="12" spans="1:8" x14ac:dyDescent="0.2">
      <c r="A12" s="26" t="s">
        <v>10</v>
      </c>
      <c r="B12" s="27">
        <v>5563.2447984941091</v>
      </c>
      <c r="C12" s="29">
        <v>10.831200141534195</v>
      </c>
      <c r="D12" s="27">
        <v>50.834097854596628</v>
      </c>
      <c r="E12" s="24"/>
      <c r="F12" s="24"/>
      <c r="G12" s="24"/>
      <c r="H12" s="28">
        <f t="shared" si="1"/>
        <v>5624.91009649024</v>
      </c>
    </row>
    <row r="13" spans="1:8" x14ac:dyDescent="0.2">
      <c r="A13" s="26" t="s">
        <v>11</v>
      </c>
      <c r="B13" s="27">
        <v>3331.2844300000002</v>
      </c>
      <c r="C13" s="27">
        <v>133.78819295</v>
      </c>
      <c r="D13" s="27">
        <v>38.599571374</v>
      </c>
      <c r="E13" s="24"/>
      <c r="F13" s="24"/>
      <c r="G13" s="24"/>
      <c r="H13" s="28">
        <f t="shared" si="1"/>
        <v>3503.672194324</v>
      </c>
    </row>
    <row r="14" spans="1:8" x14ac:dyDescent="0.2">
      <c r="A14" s="26" t="s">
        <v>12</v>
      </c>
      <c r="B14" s="27">
        <v>17.966211000000001</v>
      </c>
      <c r="C14" s="27">
        <v>1.0361825E-2</v>
      </c>
      <c r="D14" s="27">
        <v>0.14805831999999999</v>
      </c>
      <c r="E14" s="24"/>
      <c r="F14" s="24"/>
      <c r="G14" s="24"/>
      <c r="H14" s="28">
        <f t="shared" si="1"/>
        <v>18.124631145000002</v>
      </c>
    </row>
    <row r="15" spans="1:8" x14ac:dyDescent="0.2">
      <c r="A15" s="22" t="s">
        <v>13</v>
      </c>
      <c r="B15" s="27">
        <f>SUM(B16:B17)</f>
        <v>318.29903783399999</v>
      </c>
      <c r="C15" s="27">
        <f>SUM(C16:C17)</f>
        <v>3.332687113</v>
      </c>
      <c r="D15" s="27">
        <f>SUM(D16:D17)</f>
        <v>0</v>
      </c>
      <c r="E15" s="24"/>
      <c r="F15" s="24"/>
      <c r="G15" s="24"/>
      <c r="H15" s="28">
        <f t="shared" si="1"/>
        <v>321.63172494700001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318.29903783399999</v>
      </c>
      <c r="C17" s="31">
        <v>3.332687113</v>
      </c>
      <c r="D17" s="31"/>
      <c r="E17" s="32"/>
      <c r="F17" s="32"/>
      <c r="G17" s="32"/>
      <c r="H17" s="33">
        <f t="shared" si="1"/>
        <v>321.63172494700001</v>
      </c>
    </row>
    <row r="18" spans="1:8" x14ac:dyDescent="0.2">
      <c r="A18" s="17" t="s">
        <v>16</v>
      </c>
      <c r="B18" s="34">
        <f t="shared" ref="B18:G18" si="2">SUM(B19:B26)</f>
        <v>1513.7522161813263</v>
      </c>
      <c r="C18" s="34">
        <f t="shared" si="2"/>
        <v>2.1885500000000002</v>
      </c>
      <c r="D18" s="34">
        <f t="shared" si="2"/>
        <v>31.159628575999999</v>
      </c>
      <c r="E18" s="34">
        <f t="shared" si="2"/>
        <v>590.90678042536013</v>
      </c>
      <c r="F18" s="34">
        <f t="shared" si="2"/>
        <v>179.3038465678693</v>
      </c>
      <c r="G18" s="35">
        <f t="shared" si="2"/>
        <v>14.7737722704</v>
      </c>
      <c r="H18" s="21">
        <f t="shared" si="1"/>
        <v>2332.0847940209555</v>
      </c>
    </row>
    <row r="19" spans="1:8" x14ac:dyDescent="0.2">
      <c r="A19" s="22" t="s">
        <v>17</v>
      </c>
      <c r="B19" s="23">
        <v>395.32109734232631</v>
      </c>
      <c r="C19" s="23"/>
      <c r="D19" s="23"/>
      <c r="E19" s="36"/>
      <c r="F19" s="36"/>
      <c r="G19" s="36"/>
      <c r="H19" s="25">
        <f t="shared" si="1"/>
        <v>395.32109734232631</v>
      </c>
    </row>
    <row r="20" spans="1:8" x14ac:dyDescent="0.2">
      <c r="A20" s="22" t="s">
        <v>18</v>
      </c>
      <c r="B20" s="27">
        <v>13.84463</v>
      </c>
      <c r="C20" s="27"/>
      <c r="D20" s="27"/>
      <c r="E20" s="27"/>
      <c r="F20" s="27"/>
      <c r="G20" s="27"/>
      <c r="H20" s="28">
        <f t="shared" si="1"/>
        <v>13.84463</v>
      </c>
    </row>
    <row r="21" spans="1:8" x14ac:dyDescent="0.2">
      <c r="A21" s="22" t="s">
        <v>19</v>
      </c>
      <c r="B21" s="27">
        <v>1037.0407359999999</v>
      </c>
      <c r="C21" s="27">
        <v>2.1885500000000002</v>
      </c>
      <c r="D21" s="27"/>
      <c r="E21" s="24"/>
      <c r="F21" s="27">
        <v>179.2873040508693</v>
      </c>
      <c r="G21" s="37"/>
      <c r="H21" s="28">
        <f t="shared" si="1"/>
        <v>1218.5165900508694</v>
      </c>
    </row>
    <row r="22" spans="1:8" x14ac:dyDescent="0.2">
      <c r="A22" s="22" t="s">
        <v>59</v>
      </c>
      <c r="B22" s="27">
        <v>67.545752839000002</v>
      </c>
      <c r="C22" s="27"/>
      <c r="D22" s="27"/>
      <c r="E22" s="24"/>
      <c r="F22" s="24"/>
      <c r="G22" s="24"/>
      <c r="H22" s="28">
        <f t="shared" si="1"/>
        <v>67.545752839000002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590.90678042536013</v>
      </c>
      <c r="F24" s="27">
        <v>1.6542517E-2</v>
      </c>
      <c r="G24" s="27"/>
      <c r="H24" s="28">
        <f t="shared" si="1"/>
        <v>590.92332294236007</v>
      </c>
    </row>
    <row r="25" spans="1:8" x14ac:dyDescent="0.2">
      <c r="A25" s="22" t="s">
        <v>61</v>
      </c>
      <c r="B25" s="27"/>
      <c r="C25" s="27"/>
      <c r="D25" s="27">
        <v>31.159628575999999</v>
      </c>
      <c r="E25" s="27"/>
      <c r="F25" s="27"/>
      <c r="G25" s="27">
        <v>14.7737722704</v>
      </c>
      <c r="H25" s="28">
        <f t="shared" si="1"/>
        <v>45.933400846399998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16.695530999999999</v>
      </c>
      <c r="C27" s="34">
        <f>SUM(C28:C36)</f>
        <v>2657.0620295750005</v>
      </c>
      <c r="D27" s="34">
        <f>SUM(D28:D36)</f>
        <v>1088.105736834</v>
      </c>
      <c r="E27" s="43"/>
      <c r="F27" s="43"/>
      <c r="G27" s="44"/>
      <c r="H27" s="21">
        <f t="shared" si="1"/>
        <v>3761.8632974090006</v>
      </c>
    </row>
    <row r="28" spans="1:8" x14ac:dyDescent="0.2">
      <c r="A28" s="22" t="s">
        <v>20</v>
      </c>
      <c r="B28" s="36"/>
      <c r="C28" s="23">
        <v>2071.2966174500002</v>
      </c>
      <c r="D28" s="45"/>
      <c r="E28" s="24"/>
      <c r="F28" s="24"/>
      <c r="G28" s="24"/>
      <c r="H28" s="25">
        <f t="shared" si="1"/>
        <v>2071.2966174500002</v>
      </c>
    </row>
    <row r="29" spans="1:8" x14ac:dyDescent="0.2">
      <c r="A29" s="22" t="s">
        <v>21</v>
      </c>
      <c r="B29" s="24"/>
      <c r="C29" s="27">
        <v>585.60576504999995</v>
      </c>
      <c r="D29" s="27">
        <v>202.65523584600001</v>
      </c>
      <c r="E29" s="24"/>
      <c r="F29" s="24"/>
      <c r="G29" s="24"/>
      <c r="H29" s="28">
        <f t="shared" si="1"/>
        <v>788.26100089599993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885.40116410799999</v>
      </c>
      <c r="E31" s="24"/>
      <c r="F31" s="24"/>
      <c r="G31" s="24"/>
      <c r="H31" s="28">
        <f t="shared" si="1"/>
        <v>885.40116410799999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0.159647075</v>
      </c>
      <c r="D33" s="27">
        <v>4.933688E-2</v>
      </c>
      <c r="E33" s="24"/>
      <c r="F33" s="24"/>
      <c r="G33" s="24"/>
      <c r="H33" s="28">
        <f t="shared" si="1"/>
        <v>0.208983955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14.161975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2.5335559999999999</v>
      </c>
      <c r="C36" s="31"/>
      <c r="D36" s="31"/>
      <c r="E36" s="32"/>
      <c r="F36" s="32"/>
      <c r="G36" s="32"/>
      <c r="H36" s="33">
        <f t="shared" si="1"/>
        <v>2.5335559999999999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5.8344E-2</v>
      </c>
      <c r="C38" s="34">
        <f>SUM(C39:C43)</f>
        <v>507.65279670806245</v>
      </c>
      <c r="D38" s="34">
        <f>SUM(D39:D43)</f>
        <v>58.245390637999996</v>
      </c>
      <c r="E38" s="43"/>
      <c r="F38" s="43"/>
      <c r="G38" s="44"/>
      <c r="H38" s="52">
        <f t="shared" si="1"/>
        <v>565.95653134606243</v>
      </c>
    </row>
    <row r="39" spans="1:8" x14ac:dyDescent="0.2">
      <c r="A39" s="22" t="s">
        <v>25</v>
      </c>
      <c r="B39" s="23"/>
      <c r="C39" s="23">
        <v>393.61271190000002</v>
      </c>
      <c r="D39" s="23"/>
      <c r="E39" s="24"/>
      <c r="F39" s="24"/>
      <c r="G39" s="24"/>
      <c r="H39" s="25">
        <f t="shared" si="1"/>
        <v>393.61271190000002</v>
      </c>
    </row>
    <row r="40" spans="1:8" x14ac:dyDescent="0.2">
      <c r="A40" s="22" t="s">
        <v>70</v>
      </c>
      <c r="B40" s="23"/>
      <c r="C40" s="23">
        <v>4.7478150499999998</v>
      </c>
      <c r="D40" s="23">
        <v>3.227779848</v>
      </c>
      <c r="E40" s="24"/>
      <c r="F40" s="24"/>
      <c r="G40" s="24"/>
      <c r="H40" s="25">
        <f t="shared" si="1"/>
        <v>7.9755948979999998</v>
      </c>
    </row>
    <row r="41" spans="1:8" x14ac:dyDescent="0.2">
      <c r="A41" s="22" t="s">
        <v>26</v>
      </c>
      <c r="B41" s="27">
        <v>5.8344E-2</v>
      </c>
      <c r="C41" s="27">
        <v>1.3520519065000001</v>
      </c>
      <c r="D41" s="27">
        <v>3.6858413099999998</v>
      </c>
      <c r="E41" s="24"/>
      <c r="F41" s="24"/>
      <c r="G41" s="24"/>
      <c r="H41" s="28">
        <f t="shared" si="1"/>
        <v>5.0962372164999996</v>
      </c>
    </row>
    <row r="42" spans="1:8" x14ac:dyDescent="0.2">
      <c r="A42" s="22" t="s">
        <v>69</v>
      </c>
      <c r="B42" s="24"/>
      <c r="C42" s="27">
        <v>107.2569317515625</v>
      </c>
      <c r="D42" s="27">
        <v>51.331769479999998</v>
      </c>
      <c r="E42" s="24"/>
      <c r="F42" s="24"/>
      <c r="G42" s="24"/>
      <c r="H42" s="28">
        <f t="shared" si="1"/>
        <v>158.58870123156251</v>
      </c>
    </row>
    <row r="43" spans="1:8" ht="13.5" thickBot="1" x14ac:dyDescent="0.25">
      <c r="A43" s="22" t="s">
        <v>71</v>
      </c>
      <c r="B43" s="27"/>
      <c r="C43" s="27">
        <v>0.68328610000000001</v>
      </c>
      <c r="D43" s="27"/>
      <c r="E43" s="24"/>
      <c r="F43" s="24"/>
      <c r="G43" s="24"/>
      <c r="H43" s="28">
        <f t="shared" si="1"/>
        <v>0.68328610000000001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H44"/>
  <sheetViews>
    <sheetView topLeftCell="A22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40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30228.878379286023</v>
      </c>
      <c r="C7" s="15">
        <f t="shared" si="0"/>
        <v>3397.8249634923859</v>
      </c>
      <c r="D7" s="15">
        <f t="shared" si="0"/>
        <v>1372.4222021320659</v>
      </c>
      <c r="E7" s="15">
        <f t="shared" si="0"/>
        <v>672.21381703656095</v>
      </c>
      <c r="F7" s="15">
        <f t="shared" si="0"/>
        <v>110.77361862504151</v>
      </c>
      <c r="G7" s="15">
        <f t="shared" si="0"/>
        <v>15.946485642000001</v>
      </c>
      <c r="H7" s="16">
        <f>SUM(B7:G7)</f>
        <v>35798.059466214079</v>
      </c>
    </row>
    <row r="8" spans="1:8" x14ac:dyDescent="0.2">
      <c r="A8" s="17" t="s">
        <v>6</v>
      </c>
      <c r="B8" s="18">
        <f>SUM(B9,B15)</f>
        <v>28694.324257582724</v>
      </c>
      <c r="C8" s="18">
        <f>SUM(C9,C15)</f>
        <v>208.99629349219848</v>
      </c>
      <c r="D8" s="18">
        <f>SUM(D9,D15)</f>
        <v>178.2128560580656</v>
      </c>
      <c r="E8" s="19"/>
      <c r="F8" s="19"/>
      <c r="G8" s="20"/>
      <c r="H8" s="21">
        <f t="shared" ref="H8:H44" si="1">SUM(B8:G8)</f>
        <v>29081.533407132985</v>
      </c>
    </row>
    <row r="9" spans="1:8" x14ac:dyDescent="0.2">
      <c r="A9" s="22" t="s">
        <v>7</v>
      </c>
      <c r="B9" s="23">
        <f>SUM(B10:B14)</f>
        <v>28346.933262724724</v>
      </c>
      <c r="C9" s="23">
        <f>SUM(C10:C14)</f>
        <v>205.72581638919849</v>
      </c>
      <c r="D9" s="23">
        <f>SUM(D10:D14)</f>
        <v>178.2128560580656</v>
      </c>
      <c r="E9" s="24"/>
      <c r="F9" s="24"/>
      <c r="G9" s="24"/>
      <c r="H9" s="25">
        <f t="shared" si="1"/>
        <v>28730.871935171988</v>
      </c>
    </row>
    <row r="10" spans="1:8" x14ac:dyDescent="0.2">
      <c r="A10" s="26" t="s">
        <v>8</v>
      </c>
      <c r="B10" s="27">
        <v>15521.318403976931</v>
      </c>
      <c r="C10" s="27">
        <v>4.9546087389102826</v>
      </c>
      <c r="D10" s="27">
        <v>65.910056150277981</v>
      </c>
      <c r="E10" s="24"/>
      <c r="F10" s="24"/>
      <c r="G10" s="24"/>
      <c r="H10" s="28">
        <f t="shared" si="1"/>
        <v>15592.183068866119</v>
      </c>
    </row>
    <row r="11" spans="1:8" x14ac:dyDescent="0.2">
      <c r="A11" s="26" t="s">
        <v>9</v>
      </c>
      <c r="B11" s="27">
        <v>3644.5250498938863</v>
      </c>
      <c r="C11" s="27">
        <v>55.969236995414811</v>
      </c>
      <c r="D11" s="27">
        <v>20.821978218297563</v>
      </c>
      <c r="E11" s="24"/>
      <c r="F11" s="24"/>
      <c r="G11" s="24"/>
      <c r="H11" s="28">
        <f t="shared" si="1"/>
        <v>3721.3162651075991</v>
      </c>
    </row>
    <row r="12" spans="1:8" x14ac:dyDescent="0.2">
      <c r="A12" s="26" t="s">
        <v>10</v>
      </c>
      <c r="B12" s="27">
        <v>5678.3922548539031</v>
      </c>
      <c r="C12" s="29">
        <v>9.9291322548734069</v>
      </c>
      <c r="D12" s="27">
        <v>51.329466273490056</v>
      </c>
      <c r="E12" s="24"/>
      <c r="F12" s="24"/>
      <c r="G12" s="24"/>
      <c r="H12" s="28">
        <f t="shared" si="1"/>
        <v>5739.6508533822662</v>
      </c>
    </row>
    <row r="13" spans="1:8" x14ac:dyDescent="0.2">
      <c r="A13" s="26" t="s">
        <v>11</v>
      </c>
      <c r="B13" s="27">
        <v>3484.4614780000002</v>
      </c>
      <c r="C13" s="27">
        <v>134.8641547</v>
      </c>
      <c r="D13" s="27">
        <v>40.000133826000003</v>
      </c>
      <c r="E13" s="24"/>
      <c r="F13" s="24"/>
      <c r="G13" s="24"/>
      <c r="H13" s="28">
        <f t="shared" si="1"/>
        <v>3659.3257665260003</v>
      </c>
    </row>
    <row r="14" spans="1:8" x14ac:dyDescent="0.2">
      <c r="A14" s="26" t="s">
        <v>12</v>
      </c>
      <c r="B14" s="27">
        <v>18.236076000000001</v>
      </c>
      <c r="C14" s="27">
        <v>8.6837000000000008E-3</v>
      </c>
      <c r="D14" s="27">
        <v>0.15122158999999999</v>
      </c>
      <c r="E14" s="24"/>
      <c r="F14" s="24"/>
      <c r="G14" s="24"/>
      <c r="H14" s="28">
        <f t="shared" si="1"/>
        <v>18.395981289999998</v>
      </c>
    </row>
    <row r="15" spans="1:8" x14ac:dyDescent="0.2">
      <c r="A15" s="22" t="s">
        <v>13</v>
      </c>
      <c r="B15" s="27">
        <f>SUM(B16:B17)</f>
        <v>347.390994858</v>
      </c>
      <c r="C15" s="27">
        <f>SUM(C16:C17)</f>
        <v>3.2704771030000002</v>
      </c>
      <c r="D15" s="27">
        <f>SUM(D16:D17)</f>
        <v>0</v>
      </c>
      <c r="E15" s="24"/>
      <c r="F15" s="24"/>
      <c r="G15" s="24"/>
      <c r="H15" s="28">
        <f t="shared" si="1"/>
        <v>350.66147196100002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347.390994858</v>
      </c>
      <c r="C17" s="31">
        <v>3.2704771030000002</v>
      </c>
      <c r="D17" s="31"/>
      <c r="E17" s="32"/>
      <c r="F17" s="32"/>
      <c r="G17" s="32"/>
      <c r="H17" s="33">
        <f t="shared" si="1"/>
        <v>350.66147196100002</v>
      </c>
    </row>
    <row r="18" spans="1:8" x14ac:dyDescent="0.2">
      <c r="A18" s="17" t="s">
        <v>16</v>
      </c>
      <c r="B18" s="34">
        <f t="shared" ref="B18:G18" si="2">SUM(B19:B26)</f>
        <v>1518.0911627032997</v>
      </c>
      <c r="C18" s="34">
        <f t="shared" si="2"/>
        <v>2.0853950000000001</v>
      </c>
      <c r="D18" s="34">
        <f t="shared" si="2"/>
        <v>39.715809642000004</v>
      </c>
      <c r="E18" s="34">
        <f t="shared" si="2"/>
        <v>672.21381703656095</v>
      </c>
      <c r="F18" s="34">
        <f t="shared" si="2"/>
        <v>110.77361862504151</v>
      </c>
      <c r="G18" s="35">
        <f t="shared" si="2"/>
        <v>15.946485642000001</v>
      </c>
      <c r="H18" s="21">
        <f t="shared" si="1"/>
        <v>2358.8262886489019</v>
      </c>
    </row>
    <row r="19" spans="1:8" x14ac:dyDescent="0.2">
      <c r="A19" s="22" t="s">
        <v>17</v>
      </c>
      <c r="B19" s="23">
        <v>332.85499827699999</v>
      </c>
      <c r="C19" s="23"/>
      <c r="D19" s="23"/>
      <c r="E19" s="36"/>
      <c r="F19" s="36"/>
      <c r="G19" s="36"/>
      <c r="H19" s="25">
        <f t="shared" si="1"/>
        <v>332.85499827699999</v>
      </c>
    </row>
    <row r="20" spans="1:8" x14ac:dyDescent="0.2">
      <c r="A20" s="22" t="s">
        <v>18</v>
      </c>
      <c r="B20" s="27">
        <v>60.177771969254849</v>
      </c>
      <c r="C20" s="27"/>
      <c r="D20" s="27"/>
      <c r="E20" s="27"/>
      <c r="F20" s="27"/>
      <c r="G20" s="27"/>
      <c r="H20" s="28">
        <f t="shared" si="1"/>
        <v>60.177771969254849</v>
      </c>
    </row>
    <row r="21" spans="1:8" x14ac:dyDescent="0.2">
      <c r="A21" s="22" t="s">
        <v>19</v>
      </c>
      <c r="B21" s="27">
        <v>1055.0272437044448</v>
      </c>
      <c r="C21" s="27">
        <v>2.0853950000000001</v>
      </c>
      <c r="D21" s="27"/>
      <c r="E21" s="24"/>
      <c r="F21" s="27">
        <v>110.74819530210151</v>
      </c>
      <c r="G21" s="37"/>
      <c r="H21" s="28">
        <f t="shared" si="1"/>
        <v>1167.8608340065464</v>
      </c>
    </row>
    <row r="22" spans="1:8" x14ac:dyDescent="0.2">
      <c r="A22" s="22" t="s">
        <v>59</v>
      </c>
      <c r="B22" s="27">
        <v>70.031148752600004</v>
      </c>
      <c r="C22" s="27"/>
      <c r="D22" s="27"/>
      <c r="E22" s="24"/>
      <c r="F22" s="24"/>
      <c r="G22" s="24"/>
      <c r="H22" s="28">
        <f t="shared" si="1"/>
        <v>70.031148752600004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672.21381703656095</v>
      </c>
      <c r="F24" s="27">
        <v>2.542332294E-2</v>
      </c>
      <c r="G24" s="27"/>
      <c r="H24" s="28">
        <f t="shared" si="1"/>
        <v>672.23924035950097</v>
      </c>
    </row>
    <row r="25" spans="1:8" x14ac:dyDescent="0.2">
      <c r="A25" s="22" t="s">
        <v>61</v>
      </c>
      <c r="B25" s="27"/>
      <c r="C25" s="27"/>
      <c r="D25" s="27">
        <v>39.715809642000004</v>
      </c>
      <c r="E25" s="27"/>
      <c r="F25" s="27"/>
      <c r="G25" s="27">
        <v>15.946485642000001</v>
      </c>
      <c r="H25" s="28">
        <f t="shared" si="1"/>
        <v>55.662295284000002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16.462958999999998</v>
      </c>
      <c r="C27" s="34">
        <f>SUM(C28:C36)</f>
        <v>2677.511124525</v>
      </c>
      <c r="D27" s="34">
        <f>SUM(D28:D36)</f>
        <v>1097.8732423060001</v>
      </c>
      <c r="E27" s="43"/>
      <c r="F27" s="43"/>
      <c r="G27" s="44"/>
      <c r="H27" s="21">
        <f t="shared" si="1"/>
        <v>3791.847325831</v>
      </c>
    </row>
    <row r="28" spans="1:8" x14ac:dyDescent="0.2">
      <c r="A28" s="22" t="s">
        <v>20</v>
      </c>
      <c r="B28" s="36"/>
      <c r="C28" s="23">
        <v>2098.567835025</v>
      </c>
      <c r="D28" s="45"/>
      <c r="E28" s="24"/>
      <c r="F28" s="24"/>
      <c r="G28" s="24"/>
      <c r="H28" s="25">
        <f t="shared" si="1"/>
        <v>2098.567835025</v>
      </c>
    </row>
    <row r="29" spans="1:8" x14ac:dyDescent="0.2">
      <c r="A29" s="22" t="s">
        <v>21</v>
      </c>
      <c r="B29" s="24"/>
      <c r="C29" s="27">
        <v>578.74505399999998</v>
      </c>
      <c r="D29" s="27">
        <v>202.81763183999999</v>
      </c>
      <c r="E29" s="24"/>
      <c r="F29" s="24"/>
      <c r="G29" s="24"/>
      <c r="H29" s="28">
        <f t="shared" si="1"/>
        <v>781.56268583999997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894.99434852000002</v>
      </c>
      <c r="E31" s="24"/>
      <c r="F31" s="24"/>
      <c r="G31" s="24"/>
      <c r="H31" s="28">
        <f t="shared" si="1"/>
        <v>894.99434852000002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0.19823550000000001</v>
      </c>
      <c r="D33" s="27">
        <v>6.1261945999999998E-2</v>
      </c>
      <c r="E33" s="24"/>
      <c r="F33" s="24"/>
      <c r="G33" s="24"/>
      <c r="H33" s="28">
        <f t="shared" si="1"/>
        <v>0.25949744600000002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13.151002999999999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3.3119559999999999</v>
      </c>
      <c r="C36" s="31"/>
      <c r="D36" s="31"/>
      <c r="E36" s="32"/>
      <c r="F36" s="32"/>
      <c r="G36" s="32"/>
      <c r="H36" s="33">
        <f t="shared" si="1"/>
        <v>3.3119559999999999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509.2321504751875</v>
      </c>
      <c r="D38" s="34">
        <f>SUM(D39:D43)</f>
        <v>56.620294125999997</v>
      </c>
      <c r="E38" s="43"/>
      <c r="F38" s="43"/>
      <c r="G38" s="44"/>
      <c r="H38" s="52">
        <f t="shared" si="1"/>
        <v>565.85244460118747</v>
      </c>
    </row>
    <row r="39" spans="1:8" x14ac:dyDescent="0.2">
      <c r="A39" s="22" t="s">
        <v>25</v>
      </c>
      <c r="B39" s="23"/>
      <c r="C39" s="23">
        <v>395.86246599999998</v>
      </c>
      <c r="D39" s="23"/>
      <c r="E39" s="24"/>
      <c r="F39" s="24"/>
      <c r="G39" s="24"/>
      <c r="H39" s="25">
        <f t="shared" si="1"/>
        <v>395.86246599999998</v>
      </c>
    </row>
    <row r="40" spans="1:8" x14ac:dyDescent="0.2">
      <c r="A40" s="22" t="s">
        <v>70</v>
      </c>
      <c r="B40" s="23"/>
      <c r="C40" s="23">
        <v>4.9481243250000002</v>
      </c>
      <c r="D40" s="23">
        <v>3.5264968360000002</v>
      </c>
      <c r="E40" s="24"/>
      <c r="F40" s="24"/>
      <c r="G40" s="24"/>
      <c r="H40" s="25">
        <f t="shared" si="1"/>
        <v>8.474621161</v>
      </c>
    </row>
    <row r="41" spans="1:8" x14ac:dyDescent="0.2">
      <c r="A41" s="22" t="s">
        <v>26</v>
      </c>
      <c r="B41" s="27"/>
      <c r="C41" s="27">
        <v>1.460801333</v>
      </c>
      <c r="D41" s="27">
        <v>3.9718497899999998</v>
      </c>
      <c r="E41" s="24"/>
      <c r="F41" s="24"/>
      <c r="G41" s="24"/>
      <c r="H41" s="28">
        <f t="shared" si="1"/>
        <v>5.4326511229999994</v>
      </c>
    </row>
    <row r="42" spans="1:8" x14ac:dyDescent="0.2">
      <c r="A42" s="22" t="s">
        <v>69</v>
      </c>
      <c r="B42" s="24"/>
      <c r="C42" s="27">
        <v>106.2562802921875</v>
      </c>
      <c r="D42" s="27">
        <v>49.121947499999997</v>
      </c>
      <c r="E42" s="24"/>
      <c r="F42" s="24"/>
      <c r="G42" s="24"/>
      <c r="H42" s="28">
        <f t="shared" si="1"/>
        <v>155.37822779218749</v>
      </c>
    </row>
    <row r="43" spans="1:8" ht="13.5" thickBot="1" x14ac:dyDescent="0.25">
      <c r="A43" s="22" t="s">
        <v>71</v>
      </c>
      <c r="B43" s="27"/>
      <c r="C43" s="27">
        <v>0.70447852499999997</v>
      </c>
      <c r="D43" s="27"/>
      <c r="E43" s="24"/>
      <c r="F43" s="24"/>
      <c r="G43" s="24"/>
      <c r="H43" s="28">
        <f t="shared" si="1"/>
        <v>0.70447852499999997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pageSetUpPr fitToPage="1"/>
  </sheetPr>
  <dimension ref="A1:H44"/>
  <sheetViews>
    <sheetView topLeftCell="A22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39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29304.065672995919</v>
      </c>
      <c r="C7" s="15">
        <f t="shared" si="0"/>
        <v>3261.3721470816081</v>
      </c>
      <c r="D7" s="15">
        <f t="shared" si="0"/>
        <v>1326.249447551698</v>
      </c>
      <c r="E7" s="15">
        <f t="shared" si="0"/>
        <v>812.90625829754697</v>
      </c>
      <c r="F7" s="15">
        <f t="shared" si="0"/>
        <v>113.73213894874628</v>
      </c>
      <c r="G7" s="15">
        <f t="shared" si="0"/>
        <v>16.813877441999999</v>
      </c>
      <c r="H7" s="16">
        <f>SUM(B7:G7)</f>
        <v>34835.13954231752</v>
      </c>
    </row>
    <row r="8" spans="1:8" x14ac:dyDescent="0.2">
      <c r="A8" s="17" t="s">
        <v>6</v>
      </c>
      <c r="B8" s="18">
        <f>SUM(B9,B15)</f>
        <v>27658.16621735015</v>
      </c>
      <c r="C8" s="18">
        <f>SUM(C9,C15)</f>
        <v>205.6481617147958</v>
      </c>
      <c r="D8" s="18">
        <f>SUM(D9,D15)</f>
        <v>177.83310379169799</v>
      </c>
      <c r="E8" s="19"/>
      <c r="F8" s="19"/>
      <c r="G8" s="20"/>
      <c r="H8" s="21">
        <f t="shared" ref="H8:H44" si="1">SUM(B8:G8)</f>
        <v>28041.647482856642</v>
      </c>
    </row>
    <row r="9" spans="1:8" x14ac:dyDescent="0.2">
      <c r="A9" s="22" t="s">
        <v>7</v>
      </c>
      <c r="B9" s="23">
        <f>SUM(B10:B14)</f>
        <v>27288.307862592152</v>
      </c>
      <c r="C9" s="23">
        <f>SUM(C10:C14)</f>
        <v>201.60150878529581</v>
      </c>
      <c r="D9" s="23">
        <f>SUM(D10:D14)</f>
        <v>177.83310379169799</v>
      </c>
      <c r="E9" s="24"/>
      <c r="F9" s="24"/>
      <c r="G9" s="24"/>
      <c r="H9" s="25">
        <f t="shared" si="1"/>
        <v>27667.742475169147</v>
      </c>
    </row>
    <row r="10" spans="1:8" x14ac:dyDescent="0.2">
      <c r="A10" s="26" t="s">
        <v>8</v>
      </c>
      <c r="B10" s="27">
        <v>14863.665789315883</v>
      </c>
      <c r="C10" s="27">
        <v>15.488393433764051</v>
      </c>
      <c r="D10" s="27">
        <v>63.897113668946382</v>
      </c>
      <c r="E10" s="24"/>
      <c r="F10" s="24"/>
      <c r="G10" s="24"/>
      <c r="H10" s="28">
        <f t="shared" si="1"/>
        <v>14943.051296418595</v>
      </c>
    </row>
    <row r="11" spans="1:8" x14ac:dyDescent="0.2">
      <c r="A11" s="26" t="s">
        <v>9</v>
      </c>
      <c r="B11" s="27">
        <v>3208.936805870318</v>
      </c>
      <c r="C11" s="27">
        <v>40.65209781153024</v>
      </c>
      <c r="D11" s="27">
        <v>20.106199862392113</v>
      </c>
      <c r="E11" s="24"/>
      <c r="F11" s="24"/>
      <c r="G11" s="24"/>
      <c r="H11" s="28">
        <f t="shared" si="1"/>
        <v>3269.6951035442407</v>
      </c>
    </row>
    <row r="12" spans="1:8" x14ac:dyDescent="0.2">
      <c r="A12" s="26" t="s">
        <v>10</v>
      </c>
      <c r="B12" s="27">
        <v>5917.5010794059508</v>
      </c>
      <c r="C12" s="29">
        <v>9.1565529400015357</v>
      </c>
      <c r="D12" s="27">
        <v>54.707592744359495</v>
      </c>
      <c r="E12" s="24"/>
      <c r="F12" s="24"/>
      <c r="G12" s="24"/>
      <c r="H12" s="28">
        <f t="shared" si="1"/>
        <v>5981.3652250903115</v>
      </c>
    </row>
    <row r="13" spans="1:8" x14ac:dyDescent="0.2">
      <c r="A13" s="26" t="s">
        <v>11</v>
      </c>
      <c r="B13" s="27">
        <v>3279.7121229999998</v>
      </c>
      <c r="C13" s="27">
        <v>136.29587502499999</v>
      </c>
      <c r="D13" s="27">
        <v>38.967889241999998</v>
      </c>
      <c r="E13" s="24"/>
      <c r="F13" s="24"/>
      <c r="G13" s="24"/>
      <c r="H13" s="28">
        <f t="shared" si="1"/>
        <v>3454.975887267</v>
      </c>
    </row>
    <row r="14" spans="1:8" x14ac:dyDescent="0.2">
      <c r="A14" s="26" t="s">
        <v>12</v>
      </c>
      <c r="B14" s="27">
        <v>18.492065</v>
      </c>
      <c r="C14" s="27">
        <v>8.5895750000000003E-3</v>
      </c>
      <c r="D14" s="27">
        <v>0.154308274</v>
      </c>
      <c r="E14" s="24"/>
      <c r="F14" s="24"/>
      <c r="G14" s="24"/>
      <c r="H14" s="28">
        <f t="shared" si="1"/>
        <v>18.654962849</v>
      </c>
    </row>
    <row r="15" spans="1:8" x14ac:dyDescent="0.2">
      <c r="A15" s="22" t="s">
        <v>13</v>
      </c>
      <c r="B15" s="27">
        <f>SUM(B16:B17)</f>
        <v>369.85835475800002</v>
      </c>
      <c r="C15" s="27">
        <f>SUM(C16:C17)</f>
        <v>4.0466529295000004</v>
      </c>
      <c r="D15" s="27">
        <f>SUM(D16:D17)</f>
        <v>0</v>
      </c>
      <c r="E15" s="24"/>
      <c r="F15" s="24"/>
      <c r="G15" s="24"/>
      <c r="H15" s="28">
        <f t="shared" si="1"/>
        <v>373.90500768750002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369.85835475800002</v>
      </c>
      <c r="C17" s="31">
        <v>4.0466529295000004</v>
      </c>
      <c r="D17" s="31"/>
      <c r="E17" s="32"/>
      <c r="F17" s="32"/>
      <c r="G17" s="32"/>
      <c r="H17" s="33">
        <f t="shared" si="1"/>
        <v>373.90500768750002</v>
      </c>
    </row>
    <row r="18" spans="1:8" x14ac:dyDescent="0.2">
      <c r="A18" s="17" t="s">
        <v>16</v>
      </c>
      <c r="B18" s="34">
        <f t="shared" ref="B18:G18" si="2">SUM(B19:B26)</f>
        <v>1626.6954156457682</v>
      </c>
      <c r="C18" s="34">
        <f t="shared" si="2"/>
        <v>2.0263100000000001</v>
      </c>
      <c r="D18" s="34">
        <f t="shared" si="2"/>
        <v>49.504764557999998</v>
      </c>
      <c r="E18" s="34">
        <f t="shared" si="2"/>
        <v>812.90625829754697</v>
      </c>
      <c r="F18" s="34">
        <f t="shared" si="2"/>
        <v>113.73213894874628</v>
      </c>
      <c r="G18" s="35">
        <f t="shared" si="2"/>
        <v>16.813877441999999</v>
      </c>
      <c r="H18" s="82">
        <f t="shared" si="1"/>
        <v>2621.6787648920613</v>
      </c>
    </row>
    <row r="19" spans="1:8" x14ac:dyDescent="0.2">
      <c r="A19" s="22" t="s">
        <v>17</v>
      </c>
      <c r="B19" s="23">
        <v>327.16573398700001</v>
      </c>
      <c r="C19" s="23"/>
      <c r="D19" s="23"/>
      <c r="E19" s="36"/>
      <c r="F19" s="36"/>
      <c r="G19" s="36"/>
      <c r="H19" s="25">
        <f t="shared" si="1"/>
        <v>327.16573398700001</v>
      </c>
    </row>
    <row r="20" spans="1:8" x14ac:dyDescent="0.2">
      <c r="A20" s="22" t="s">
        <v>18</v>
      </c>
      <c r="B20" s="27">
        <v>161.36308448564907</v>
      </c>
      <c r="C20" s="27"/>
      <c r="D20" s="27"/>
      <c r="E20" s="27"/>
      <c r="F20" s="27"/>
      <c r="G20" s="27"/>
      <c r="H20" s="28">
        <f t="shared" si="1"/>
        <v>161.36308448564907</v>
      </c>
    </row>
    <row r="21" spans="1:8" x14ac:dyDescent="0.2">
      <c r="A21" s="22" t="s">
        <v>19</v>
      </c>
      <c r="B21" s="27">
        <v>1070.6486507963191</v>
      </c>
      <c r="C21" s="27">
        <v>2.0263100000000001</v>
      </c>
      <c r="D21" s="27"/>
      <c r="E21" s="24"/>
      <c r="F21" s="27">
        <v>113.69673262090629</v>
      </c>
      <c r="G21" s="37"/>
      <c r="H21" s="28">
        <f t="shared" si="1"/>
        <v>1186.3716934172253</v>
      </c>
    </row>
    <row r="22" spans="1:8" x14ac:dyDescent="0.2">
      <c r="A22" s="22" t="s">
        <v>59</v>
      </c>
      <c r="B22" s="27">
        <v>67.517946376799998</v>
      </c>
      <c r="C22" s="27"/>
      <c r="D22" s="27"/>
      <c r="E22" s="24"/>
      <c r="F22" s="24"/>
      <c r="G22" s="24"/>
      <c r="H22" s="28">
        <f t="shared" si="1"/>
        <v>67.517946376799998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812.90625829754697</v>
      </c>
      <c r="F24" s="27">
        <v>3.5406327840000001E-2</v>
      </c>
      <c r="G24" s="27"/>
      <c r="H24" s="28">
        <f t="shared" si="1"/>
        <v>812.94166462538692</v>
      </c>
    </row>
    <row r="25" spans="1:8" x14ac:dyDescent="0.2">
      <c r="A25" s="22" t="s">
        <v>61</v>
      </c>
      <c r="B25" s="27"/>
      <c r="C25" s="27"/>
      <c r="D25" s="27">
        <v>49.504764557999998</v>
      </c>
      <c r="E25" s="27"/>
      <c r="F25" s="27"/>
      <c r="G25" s="27">
        <v>16.813877441999999</v>
      </c>
      <c r="H25" s="28">
        <f t="shared" si="1"/>
        <v>66.318641999999997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19.204039999999999</v>
      </c>
      <c r="C27" s="34">
        <f>SUM(C28:C36)</f>
        <v>2515.4519349749999</v>
      </c>
      <c r="D27" s="34">
        <f>SUM(D28:D36)</f>
        <v>1042.9178959339999</v>
      </c>
      <c r="E27" s="43"/>
      <c r="F27" s="43"/>
      <c r="G27" s="44"/>
      <c r="H27" s="21">
        <f t="shared" si="1"/>
        <v>3577.5738709090001</v>
      </c>
    </row>
    <row r="28" spans="1:8" x14ac:dyDescent="0.2">
      <c r="A28" s="22" t="s">
        <v>20</v>
      </c>
      <c r="B28" s="36"/>
      <c r="C28" s="23">
        <v>1973.1039773750001</v>
      </c>
      <c r="D28" s="45"/>
      <c r="E28" s="24"/>
      <c r="F28" s="24"/>
      <c r="G28" s="24"/>
      <c r="H28" s="25">
        <f t="shared" si="1"/>
        <v>1973.1039773750001</v>
      </c>
    </row>
    <row r="29" spans="1:8" x14ac:dyDescent="0.2">
      <c r="A29" s="22" t="s">
        <v>21</v>
      </c>
      <c r="B29" s="24"/>
      <c r="C29" s="27">
        <v>542.05319262499995</v>
      </c>
      <c r="D29" s="27">
        <v>193.05822749800001</v>
      </c>
      <c r="E29" s="24"/>
      <c r="F29" s="24"/>
      <c r="G29" s="24"/>
      <c r="H29" s="28">
        <f t="shared" si="1"/>
        <v>735.11142012300002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849.76857490199995</v>
      </c>
      <c r="E31" s="24"/>
      <c r="F31" s="24"/>
      <c r="G31" s="24"/>
      <c r="H31" s="28">
        <f t="shared" si="1"/>
        <v>849.76857490199995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0.29476497499999998</v>
      </c>
      <c r="D33" s="27">
        <v>9.1093534000000004E-2</v>
      </c>
      <c r="E33" s="24"/>
      <c r="F33" s="24"/>
      <c r="G33" s="24"/>
      <c r="H33" s="28">
        <f t="shared" si="1"/>
        <v>0.38585850899999996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15.888074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3.315966</v>
      </c>
      <c r="C36" s="31"/>
      <c r="D36" s="31"/>
      <c r="E36" s="32"/>
      <c r="F36" s="32"/>
      <c r="G36" s="32"/>
      <c r="H36" s="33">
        <f t="shared" si="1"/>
        <v>3.315966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538.24574039181255</v>
      </c>
      <c r="D38" s="34">
        <f>SUM(D39:D43)</f>
        <v>55.993683267999998</v>
      </c>
      <c r="E38" s="43"/>
      <c r="F38" s="43"/>
      <c r="G38" s="44"/>
      <c r="H38" s="52">
        <f t="shared" si="1"/>
        <v>594.23942365981259</v>
      </c>
    </row>
    <row r="39" spans="1:8" x14ac:dyDescent="0.2">
      <c r="A39" s="22" t="s">
        <v>25</v>
      </c>
      <c r="B39" s="23"/>
      <c r="C39" s="23">
        <v>413.82952334999999</v>
      </c>
      <c r="D39" s="23"/>
      <c r="E39" s="24"/>
      <c r="F39" s="24"/>
      <c r="G39" s="24"/>
      <c r="H39" s="25">
        <f t="shared" si="1"/>
        <v>413.82952334999999</v>
      </c>
    </row>
    <row r="40" spans="1:8" x14ac:dyDescent="0.2">
      <c r="A40" s="22" t="s">
        <v>70</v>
      </c>
      <c r="B40" s="23"/>
      <c r="C40" s="23">
        <v>5.3552861500000004</v>
      </c>
      <c r="D40" s="23">
        <v>3.830100726</v>
      </c>
      <c r="E40" s="24"/>
      <c r="F40" s="24"/>
      <c r="G40" s="24"/>
      <c r="H40" s="25">
        <f t="shared" si="1"/>
        <v>9.1853868760000008</v>
      </c>
    </row>
    <row r="41" spans="1:8" x14ac:dyDescent="0.2">
      <c r="A41" s="22" t="s">
        <v>26</v>
      </c>
      <c r="B41" s="27"/>
      <c r="C41" s="27">
        <v>1.5064899715</v>
      </c>
      <c r="D41" s="27">
        <v>4.0342462220000002</v>
      </c>
      <c r="E41" s="24"/>
      <c r="F41" s="24"/>
      <c r="G41" s="24"/>
      <c r="H41" s="28">
        <f t="shared" si="1"/>
        <v>5.5407361934999999</v>
      </c>
    </row>
    <row r="42" spans="1:8" x14ac:dyDescent="0.2">
      <c r="A42" s="22" t="s">
        <v>69</v>
      </c>
      <c r="B42" s="24"/>
      <c r="C42" s="27">
        <v>116.86891164531249</v>
      </c>
      <c r="D42" s="27">
        <v>48.12933632</v>
      </c>
      <c r="E42" s="24"/>
      <c r="F42" s="24"/>
      <c r="G42" s="24"/>
      <c r="H42" s="28">
        <f t="shared" si="1"/>
        <v>164.99824796531249</v>
      </c>
    </row>
    <row r="43" spans="1:8" ht="13.5" thickBot="1" x14ac:dyDescent="0.25">
      <c r="A43" s="22" t="s">
        <v>71</v>
      </c>
      <c r="B43" s="27"/>
      <c r="C43" s="27">
        <v>0.68552927500000005</v>
      </c>
      <c r="D43" s="27"/>
      <c r="E43" s="24"/>
      <c r="F43" s="24"/>
      <c r="G43" s="24"/>
      <c r="H43" s="28">
        <f t="shared" si="1"/>
        <v>0.68552927500000005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H44"/>
  <sheetViews>
    <sheetView topLeftCell="A16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38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30451.256642055712</v>
      </c>
      <c r="C7" s="15">
        <f t="shared" si="0"/>
        <v>3299.8904084714268</v>
      </c>
      <c r="D7" s="15">
        <f t="shared" si="0"/>
        <v>1362.9388264496636</v>
      </c>
      <c r="E7" s="15">
        <f t="shared" si="0"/>
        <v>939.14026084343504</v>
      </c>
      <c r="F7" s="15">
        <f t="shared" si="0"/>
        <v>117.27665234564545</v>
      </c>
      <c r="G7" s="15">
        <f t="shared" si="0"/>
        <v>17.411288194800001</v>
      </c>
      <c r="H7" s="16">
        <f>SUM(B7:G7)</f>
        <v>36187.914078360693</v>
      </c>
    </row>
    <row r="8" spans="1:8" x14ac:dyDescent="0.2">
      <c r="A8" s="17" t="s">
        <v>6</v>
      </c>
      <c r="B8" s="18">
        <f>SUM(B9,B15)</f>
        <v>28798.758454525367</v>
      </c>
      <c r="C8" s="18">
        <f>SUM(C9,C15)</f>
        <v>213.3066509453021</v>
      </c>
      <c r="D8" s="18">
        <f>SUM(D9,D15)</f>
        <v>186.78726598366319</v>
      </c>
      <c r="E8" s="19"/>
      <c r="F8" s="19"/>
      <c r="G8" s="20"/>
      <c r="H8" s="21">
        <f t="shared" ref="H8:H44" si="1">SUM(B8:G8)</f>
        <v>29198.852371454333</v>
      </c>
    </row>
    <row r="9" spans="1:8" x14ac:dyDescent="0.2">
      <c r="A9" s="22" t="s">
        <v>7</v>
      </c>
      <c r="B9" s="23">
        <f>SUM(B10:B14)</f>
        <v>28445.275723265368</v>
      </c>
      <c r="C9" s="23">
        <f>SUM(C10:C14)</f>
        <v>207.87439726830209</v>
      </c>
      <c r="D9" s="23">
        <f>SUM(D10:D14)</f>
        <v>186.78726598366319</v>
      </c>
      <c r="E9" s="24"/>
      <c r="F9" s="24"/>
      <c r="G9" s="24"/>
      <c r="H9" s="25">
        <f t="shared" si="1"/>
        <v>28839.937386517333</v>
      </c>
    </row>
    <row r="10" spans="1:8" x14ac:dyDescent="0.2">
      <c r="A10" s="26" t="s">
        <v>8</v>
      </c>
      <c r="B10" s="27">
        <v>15593.006254321304</v>
      </c>
      <c r="C10" s="27">
        <v>14.417615519048615</v>
      </c>
      <c r="D10" s="27">
        <v>68.67216875814529</v>
      </c>
      <c r="E10" s="24"/>
      <c r="F10" s="24"/>
      <c r="G10" s="24"/>
      <c r="H10" s="28">
        <f t="shared" si="1"/>
        <v>15676.096038598498</v>
      </c>
    </row>
    <row r="11" spans="1:8" x14ac:dyDescent="0.2">
      <c r="A11" s="26" t="s">
        <v>9</v>
      </c>
      <c r="B11" s="27">
        <v>3371.3085502781055</v>
      </c>
      <c r="C11" s="27">
        <v>47.591703024294389</v>
      </c>
      <c r="D11" s="27">
        <v>20.733381182200581</v>
      </c>
      <c r="E11" s="24"/>
      <c r="F11" s="24"/>
      <c r="G11" s="24"/>
      <c r="H11" s="28">
        <f t="shared" si="1"/>
        <v>3439.6336344846004</v>
      </c>
    </row>
    <row r="12" spans="1:8" x14ac:dyDescent="0.2">
      <c r="A12" s="26" t="s">
        <v>10</v>
      </c>
      <c r="B12" s="27">
        <v>6137.1845246659559</v>
      </c>
      <c r="C12" s="29">
        <v>8.8662914999590843</v>
      </c>
      <c r="D12" s="27">
        <v>57.644445633317311</v>
      </c>
      <c r="E12" s="24"/>
      <c r="F12" s="24"/>
      <c r="G12" s="24"/>
      <c r="H12" s="28">
        <f t="shared" si="1"/>
        <v>6203.6952617992329</v>
      </c>
    </row>
    <row r="13" spans="1:8" x14ac:dyDescent="0.2">
      <c r="A13" s="26" t="s">
        <v>11</v>
      </c>
      <c r="B13" s="27">
        <v>3324.1216829999998</v>
      </c>
      <c r="C13" s="27">
        <v>136.98823232500001</v>
      </c>
      <c r="D13" s="27">
        <v>39.572620344000001</v>
      </c>
      <c r="E13" s="24"/>
      <c r="F13" s="24"/>
      <c r="G13" s="24"/>
      <c r="H13" s="28">
        <f t="shared" si="1"/>
        <v>3500.6825356689997</v>
      </c>
    </row>
    <row r="14" spans="1:8" x14ac:dyDescent="0.2">
      <c r="A14" s="26" t="s">
        <v>12</v>
      </c>
      <c r="B14" s="27">
        <v>19.654710999999999</v>
      </c>
      <c r="C14" s="27">
        <v>1.0554900000000001E-2</v>
      </c>
      <c r="D14" s="27">
        <v>0.16465006600000001</v>
      </c>
      <c r="E14" s="24"/>
      <c r="F14" s="24"/>
      <c r="G14" s="24"/>
      <c r="H14" s="28">
        <f t="shared" si="1"/>
        <v>19.829915965999998</v>
      </c>
    </row>
    <row r="15" spans="1:8" x14ac:dyDescent="0.2">
      <c r="A15" s="22" t="s">
        <v>13</v>
      </c>
      <c r="B15" s="27">
        <f>SUM(B16:B17)</f>
        <v>353.48273125999998</v>
      </c>
      <c r="C15" s="27">
        <f>SUM(C16:C17)</f>
        <v>5.4322536770000003</v>
      </c>
      <c r="D15" s="27">
        <f>SUM(D16:D17)</f>
        <v>0</v>
      </c>
      <c r="E15" s="24"/>
      <c r="F15" s="24"/>
      <c r="G15" s="24"/>
      <c r="H15" s="28">
        <f t="shared" si="1"/>
        <v>358.91498493699999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353.48273125999998</v>
      </c>
      <c r="C17" s="31">
        <v>5.4322536770000003</v>
      </c>
      <c r="D17" s="31"/>
      <c r="E17" s="32"/>
      <c r="F17" s="32"/>
      <c r="G17" s="32"/>
      <c r="H17" s="33">
        <f t="shared" si="1"/>
        <v>358.91498493699999</v>
      </c>
    </row>
    <row r="18" spans="1:8" x14ac:dyDescent="0.2">
      <c r="A18" s="17" t="s">
        <v>16</v>
      </c>
      <c r="B18" s="34">
        <f t="shared" ref="B18:G18" si="2">SUM(B19:B26)</f>
        <v>1634.2157315303464</v>
      </c>
      <c r="C18" s="34">
        <f t="shared" si="2"/>
        <v>2.1632324999999999</v>
      </c>
      <c r="D18" s="34">
        <f t="shared" si="2"/>
        <v>45.359119380000003</v>
      </c>
      <c r="E18" s="34">
        <f t="shared" si="2"/>
        <v>939.14026084343504</v>
      </c>
      <c r="F18" s="34">
        <f t="shared" si="2"/>
        <v>117.27665234564545</v>
      </c>
      <c r="G18" s="35">
        <f t="shared" si="2"/>
        <v>17.411288194800001</v>
      </c>
      <c r="H18" s="21">
        <f t="shared" si="1"/>
        <v>2755.5662847942267</v>
      </c>
    </row>
    <row r="19" spans="1:8" x14ac:dyDescent="0.2">
      <c r="A19" s="22" t="s">
        <v>17</v>
      </c>
      <c r="B19" s="23">
        <v>330.88041369584988</v>
      </c>
      <c r="C19" s="23"/>
      <c r="D19" s="23"/>
      <c r="E19" s="36"/>
      <c r="F19" s="36"/>
      <c r="G19" s="36"/>
      <c r="H19" s="25">
        <f t="shared" si="1"/>
        <v>330.88041369584988</v>
      </c>
    </row>
    <row r="20" spans="1:8" x14ac:dyDescent="0.2">
      <c r="A20" s="22" t="s">
        <v>18</v>
      </c>
      <c r="B20" s="27">
        <v>163.32427345941474</v>
      </c>
      <c r="C20" s="27"/>
      <c r="D20" s="27"/>
      <c r="E20" s="27"/>
      <c r="F20" s="27"/>
      <c r="G20" s="27"/>
      <c r="H20" s="28">
        <f t="shared" si="1"/>
        <v>163.32427345941474</v>
      </c>
    </row>
    <row r="21" spans="1:8" x14ac:dyDescent="0.2">
      <c r="A21" s="22" t="s">
        <v>19</v>
      </c>
      <c r="B21" s="27">
        <v>1074.1136222978816</v>
      </c>
      <c r="C21" s="27">
        <v>2.1632324999999999</v>
      </c>
      <c r="D21" s="27"/>
      <c r="E21" s="24"/>
      <c r="F21" s="27">
        <v>117.23218302425545</v>
      </c>
      <c r="G21" s="37"/>
      <c r="H21" s="28">
        <f t="shared" si="1"/>
        <v>1193.5090378221371</v>
      </c>
    </row>
    <row r="22" spans="1:8" x14ac:dyDescent="0.2">
      <c r="A22" s="22" t="s">
        <v>59</v>
      </c>
      <c r="B22" s="27">
        <v>65.897422077200005</v>
      </c>
      <c r="C22" s="27"/>
      <c r="D22" s="27"/>
      <c r="E22" s="24"/>
      <c r="F22" s="24"/>
      <c r="G22" s="24"/>
      <c r="H22" s="28">
        <f t="shared" si="1"/>
        <v>65.897422077200005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939.14026084343504</v>
      </c>
      <c r="F24" s="27">
        <v>4.4469321389999997E-2</v>
      </c>
      <c r="G24" s="27"/>
      <c r="H24" s="28">
        <f t="shared" si="1"/>
        <v>939.18473016482505</v>
      </c>
    </row>
    <row r="25" spans="1:8" x14ac:dyDescent="0.2">
      <c r="A25" s="22" t="s">
        <v>61</v>
      </c>
      <c r="B25" s="27"/>
      <c r="C25" s="27"/>
      <c r="D25" s="27">
        <v>45.359119380000003</v>
      </c>
      <c r="E25" s="27"/>
      <c r="F25" s="27"/>
      <c r="G25" s="27">
        <v>17.411288194800001</v>
      </c>
      <c r="H25" s="28">
        <f t="shared" si="1"/>
        <v>62.770407574800004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18.282456</v>
      </c>
      <c r="C27" s="34">
        <f>SUM(C28:C36)</f>
        <v>2527.3325918</v>
      </c>
      <c r="D27" s="34">
        <f>SUM(D28:D36)</f>
        <v>1073.2254292700002</v>
      </c>
      <c r="E27" s="43"/>
      <c r="F27" s="43"/>
      <c r="G27" s="44"/>
      <c r="H27" s="21">
        <f t="shared" si="1"/>
        <v>3618.8404770699999</v>
      </c>
    </row>
    <row r="28" spans="1:8" x14ac:dyDescent="0.2">
      <c r="A28" s="22" t="s">
        <v>20</v>
      </c>
      <c r="B28" s="36"/>
      <c r="C28" s="23">
        <v>2016.7252301999999</v>
      </c>
      <c r="D28" s="45"/>
      <c r="E28" s="24"/>
      <c r="F28" s="24"/>
      <c r="G28" s="24"/>
      <c r="H28" s="25">
        <f t="shared" si="1"/>
        <v>2016.7252301999999</v>
      </c>
    </row>
    <row r="29" spans="1:8" x14ac:dyDescent="0.2">
      <c r="A29" s="22" t="s">
        <v>21</v>
      </c>
      <c r="B29" s="24"/>
      <c r="C29" s="27">
        <v>510.15198892500001</v>
      </c>
      <c r="D29" s="27">
        <v>191.79671929599999</v>
      </c>
      <c r="E29" s="24"/>
      <c r="F29" s="24"/>
      <c r="G29" s="24"/>
      <c r="H29" s="28">
        <f t="shared" si="1"/>
        <v>701.94870822100006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881.28798304999998</v>
      </c>
      <c r="E31" s="24"/>
      <c r="F31" s="24"/>
      <c r="G31" s="24"/>
      <c r="H31" s="28">
        <f t="shared" si="1"/>
        <v>881.28798304999998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0.455372675</v>
      </c>
      <c r="D33" s="27">
        <v>0.140726924</v>
      </c>
      <c r="E33" s="24"/>
      <c r="F33" s="24"/>
      <c r="G33" s="24"/>
      <c r="H33" s="28">
        <f t="shared" si="1"/>
        <v>0.59609959899999998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15.457532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2.8249240000000002</v>
      </c>
      <c r="C36" s="31"/>
      <c r="D36" s="31"/>
      <c r="E36" s="32"/>
      <c r="F36" s="32"/>
      <c r="G36" s="32"/>
      <c r="H36" s="33">
        <f t="shared" si="1"/>
        <v>2.8249240000000002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557.08793322612496</v>
      </c>
      <c r="D38" s="34">
        <f>SUM(D39:D43)</f>
        <v>57.567011816000004</v>
      </c>
      <c r="E38" s="43"/>
      <c r="F38" s="43"/>
      <c r="G38" s="44"/>
      <c r="H38" s="52">
        <f t="shared" si="1"/>
        <v>614.65494504212495</v>
      </c>
    </row>
    <row r="39" spans="1:8" x14ac:dyDescent="0.2">
      <c r="A39" s="22" t="s">
        <v>25</v>
      </c>
      <c r="B39" s="23"/>
      <c r="C39" s="23">
        <v>415.00304112499998</v>
      </c>
      <c r="D39" s="23"/>
      <c r="E39" s="24"/>
      <c r="F39" s="24"/>
      <c r="G39" s="24"/>
      <c r="H39" s="25">
        <f t="shared" si="1"/>
        <v>415.00304112499998</v>
      </c>
    </row>
    <row r="40" spans="1:8" x14ac:dyDescent="0.2">
      <c r="A40" s="22" t="s">
        <v>70</v>
      </c>
      <c r="B40" s="23"/>
      <c r="C40" s="23">
        <v>7.4324308749999997</v>
      </c>
      <c r="D40" s="23">
        <v>5.3156745320000001</v>
      </c>
      <c r="E40" s="24"/>
      <c r="F40" s="24"/>
      <c r="G40" s="24"/>
      <c r="H40" s="25">
        <f t="shared" si="1"/>
        <v>12.748105407000001</v>
      </c>
    </row>
    <row r="41" spans="1:8" x14ac:dyDescent="0.2">
      <c r="A41" s="22" t="s">
        <v>26</v>
      </c>
      <c r="B41" s="27"/>
      <c r="C41" s="27">
        <v>1.5124523605</v>
      </c>
      <c r="D41" s="27">
        <v>4.1763204040000002</v>
      </c>
      <c r="E41" s="24"/>
      <c r="F41" s="24"/>
      <c r="G41" s="24"/>
      <c r="H41" s="28">
        <f t="shared" si="1"/>
        <v>5.6887727645000004</v>
      </c>
    </row>
    <row r="42" spans="1:8" x14ac:dyDescent="0.2">
      <c r="A42" s="22" t="s">
        <v>69</v>
      </c>
      <c r="B42" s="24"/>
      <c r="C42" s="27">
        <v>132.340681915625</v>
      </c>
      <c r="D42" s="27">
        <v>48.07501688</v>
      </c>
      <c r="E42" s="24"/>
      <c r="F42" s="24"/>
      <c r="G42" s="24"/>
      <c r="H42" s="28">
        <f t="shared" si="1"/>
        <v>180.41569879562499</v>
      </c>
    </row>
    <row r="43" spans="1:8" ht="13.5" thickBot="1" x14ac:dyDescent="0.25">
      <c r="A43" s="22" t="s">
        <v>71</v>
      </c>
      <c r="B43" s="27"/>
      <c r="C43" s="27">
        <v>0.79932694999999998</v>
      </c>
      <c r="D43" s="27"/>
      <c r="E43" s="24"/>
      <c r="F43" s="24"/>
      <c r="G43" s="24"/>
      <c r="H43" s="28">
        <f t="shared" si="1"/>
        <v>0.79932694999999998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H44"/>
  <sheetViews>
    <sheetView topLeftCell="A19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37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24626.491036729003</v>
      </c>
      <c r="C7" s="15">
        <f t="shared" si="0"/>
        <v>3336.7586812590544</v>
      </c>
      <c r="D7" s="15">
        <f t="shared" si="0"/>
        <v>1274.2703796008302</v>
      </c>
      <c r="E7" s="15">
        <f t="shared" si="0"/>
        <v>989.82383510632803</v>
      </c>
      <c r="F7" s="15">
        <f t="shared" si="0"/>
        <v>123.84635540803392</v>
      </c>
      <c r="G7" s="15">
        <f t="shared" si="0"/>
        <v>17.901894354</v>
      </c>
      <c r="H7" s="16">
        <f>SUM(B7:G7)</f>
        <v>30369.092182457251</v>
      </c>
    </row>
    <row r="8" spans="1:8" x14ac:dyDescent="0.2">
      <c r="A8" s="17" t="s">
        <v>6</v>
      </c>
      <c r="B8" s="18">
        <f>SUM(B9,B15)</f>
        <v>22979.303265154678</v>
      </c>
      <c r="C8" s="18">
        <f>SUM(C9,C15)</f>
        <v>223.60724585211682</v>
      </c>
      <c r="D8" s="18">
        <f>SUM(D9,D15)</f>
        <v>176.22922383083011</v>
      </c>
      <c r="E8" s="19"/>
      <c r="F8" s="19"/>
      <c r="G8" s="20"/>
      <c r="H8" s="21">
        <f t="shared" ref="H8:H44" si="1">SUM(B8:G8)</f>
        <v>23379.139734837623</v>
      </c>
    </row>
    <row r="9" spans="1:8" x14ac:dyDescent="0.2">
      <c r="A9" s="22" t="s">
        <v>7</v>
      </c>
      <c r="B9" s="23">
        <f>SUM(B10:B14)</f>
        <v>22658.885532218679</v>
      </c>
      <c r="C9" s="23">
        <f>SUM(C10:C14)</f>
        <v>208.67105781811682</v>
      </c>
      <c r="D9" s="23">
        <f>SUM(D10:D14)</f>
        <v>176.22922383083011</v>
      </c>
      <c r="E9" s="24"/>
      <c r="F9" s="24"/>
      <c r="G9" s="24"/>
      <c r="H9" s="25">
        <f t="shared" si="1"/>
        <v>23043.785813867624</v>
      </c>
    </row>
    <row r="10" spans="1:8" x14ac:dyDescent="0.2">
      <c r="A10" s="26" t="s">
        <v>8</v>
      </c>
      <c r="B10" s="27">
        <v>10297.026557832625</v>
      </c>
      <c r="C10" s="27">
        <v>13.01560418914095</v>
      </c>
      <c r="D10" s="27">
        <v>61.427271762035915</v>
      </c>
      <c r="E10" s="24"/>
      <c r="F10" s="24"/>
      <c r="G10" s="24"/>
      <c r="H10" s="28">
        <f t="shared" si="1"/>
        <v>10371.469433783801</v>
      </c>
    </row>
    <row r="11" spans="1:8" x14ac:dyDescent="0.2">
      <c r="A11" s="26" t="s">
        <v>9</v>
      </c>
      <c r="B11" s="27">
        <v>3302.4118879688504</v>
      </c>
      <c r="C11" s="27">
        <v>47.376744989538921</v>
      </c>
      <c r="D11" s="27">
        <v>20.065673270553525</v>
      </c>
      <c r="E11" s="24"/>
      <c r="F11" s="24"/>
      <c r="G11" s="24"/>
      <c r="H11" s="28">
        <f t="shared" si="1"/>
        <v>3369.8543062289427</v>
      </c>
    </row>
    <row r="12" spans="1:8" x14ac:dyDescent="0.2">
      <c r="A12" s="26" t="s">
        <v>10</v>
      </c>
      <c r="B12" s="27">
        <v>5928.6775284172045</v>
      </c>
      <c r="C12" s="29">
        <v>7.8295494144369133</v>
      </c>
      <c r="D12" s="27">
        <v>56.971191162240665</v>
      </c>
      <c r="E12" s="24"/>
      <c r="F12" s="24"/>
      <c r="G12" s="24"/>
      <c r="H12" s="28">
        <f t="shared" si="1"/>
        <v>5993.478268993882</v>
      </c>
    </row>
    <row r="13" spans="1:8" x14ac:dyDescent="0.2">
      <c r="A13" s="26" t="s">
        <v>11</v>
      </c>
      <c r="B13" s="27">
        <v>3110.5859679999999</v>
      </c>
      <c r="C13" s="27">
        <v>140.43869415</v>
      </c>
      <c r="D13" s="27">
        <v>37.594960329999999</v>
      </c>
      <c r="E13" s="24"/>
      <c r="F13" s="24"/>
      <c r="G13" s="24"/>
      <c r="H13" s="28">
        <f t="shared" si="1"/>
        <v>3288.6196224800001</v>
      </c>
    </row>
    <row r="14" spans="1:8" x14ac:dyDescent="0.2">
      <c r="A14" s="26" t="s">
        <v>12</v>
      </c>
      <c r="B14" s="27">
        <v>20.183589999999999</v>
      </c>
      <c r="C14" s="27">
        <v>1.0465075000000001E-2</v>
      </c>
      <c r="D14" s="27">
        <v>0.17012730600000001</v>
      </c>
      <c r="E14" s="24"/>
      <c r="F14" s="24"/>
      <c r="G14" s="24"/>
      <c r="H14" s="28">
        <f t="shared" si="1"/>
        <v>20.364182380999999</v>
      </c>
    </row>
    <row r="15" spans="1:8" x14ac:dyDescent="0.2">
      <c r="A15" s="22" t="s">
        <v>13</v>
      </c>
      <c r="B15" s="27">
        <f>SUM(B16:B17)</f>
        <v>320.41773293599999</v>
      </c>
      <c r="C15" s="27">
        <f>SUM(C16:C17)</f>
        <v>14.936188034000001</v>
      </c>
      <c r="D15" s="27">
        <f>SUM(D16:D17)</f>
        <v>0</v>
      </c>
      <c r="E15" s="24"/>
      <c r="F15" s="24"/>
      <c r="G15" s="24"/>
      <c r="H15" s="28">
        <f t="shared" si="1"/>
        <v>335.35392096999999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320.41773293599999</v>
      </c>
      <c r="C17" s="31">
        <v>14.936188034000001</v>
      </c>
      <c r="D17" s="31"/>
      <c r="E17" s="32"/>
      <c r="F17" s="32"/>
      <c r="G17" s="32"/>
      <c r="H17" s="33">
        <f t="shared" si="1"/>
        <v>335.35392096999999</v>
      </c>
    </row>
    <row r="18" spans="1:8" x14ac:dyDescent="0.2">
      <c r="A18" s="17" t="s">
        <v>16</v>
      </c>
      <c r="B18" s="34">
        <f t="shared" ref="B18:G18" si="2">SUM(B19:B26)</f>
        <v>1637.1600875743254</v>
      </c>
      <c r="C18" s="34">
        <f t="shared" si="2"/>
        <v>2.2459125000000002</v>
      </c>
      <c r="D18" s="34">
        <f t="shared" si="2"/>
        <v>44.424683164000001</v>
      </c>
      <c r="E18" s="34">
        <f t="shared" si="2"/>
        <v>989.82383510632803</v>
      </c>
      <c r="F18" s="34">
        <f t="shared" si="2"/>
        <v>123.84635540803392</v>
      </c>
      <c r="G18" s="35">
        <f t="shared" si="2"/>
        <v>17.901894354</v>
      </c>
      <c r="H18" s="21">
        <f t="shared" si="1"/>
        <v>2815.4027681066873</v>
      </c>
    </row>
    <row r="19" spans="1:8" x14ac:dyDescent="0.2">
      <c r="A19" s="22" t="s">
        <v>17</v>
      </c>
      <c r="B19" s="23">
        <v>329.80540079032602</v>
      </c>
      <c r="C19" s="23"/>
      <c r="D19" s="23"/>
      <c r="E19" s="36"/>
      <c r="F19" s="36"/>
      <c r="G19" s="36"/>
      <c r="H19" s="25">
        <f t="shared" si="1"/>
        <v>329.80540079032602</v>
      </c>
    </row>
    <row r="20" spans="1:8" x14ac:dyDescent="0.2">
      <c r="A20" s="22" t="s">
        <v>18</v>
      </c>
      <c r="B20" s="27">
        <v>147.50381042754023</v>
      </c>
      <c r="C20" s="27"/>
      <c r="D20" s="27"/>
      <c r="E20" s="27"/>
      <c r="F20" s="27"/>
      <c r="G20" s="27"/>
      <c r="H20" s="28">
        <f t="shared" si="1"/>
        <v>147.50381042754023</v>
      </c>
    </row>
    <row r="21" spans="1:8" x14ac:dyDescent="0.2">
      <c r="A21" s="22" t="s">
        <v>19</v>
      </c>
      <c r="B21" s="27">
        <v>1097.9809597834592</v>
      </c>
      <c r="C21" s="27">
        <v>2.2459125000000002</v>
      </c>
      <c r="D21" s="27"/>
      <c r="E21" s="24"/>
      <c r="F21" s="27">
        <v>123.79808572550391</v>
      </c>
      <c r="G21" s="37"/>
      <c r="H21" s="28">
        <f t="shared" si="1"/>
        <v>1224.024958008963</v>
      </c>
    </row>
    <row r="22" spans="1:8" x14ac:dyDescent="0.2">
      <c r="A22" s="22" t="s">
        <v>59</v>
      </c>
      <c r="B22" s="27">
        <v>61.869916572999998</v>
      </c>
      <c r="C22" s="27"/>
      <c r="D22" s="27"/>
      <c r="E22" s="24"/>
      <c r="F22" s="24"/>
      <c r="G22" s="24"/>
      <c r="H22" s="28">
        <f t="shared" si="1"/>
        <v>61.869916572999998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989.82383510632803</v>
      </c>
      <c r="F24" s="27">
        <v>4.8269682529999997E-2</v>
      </c>
      <c r="G24" s="27"/>
      <c r="H24" s="28">
        <f t="shared" si="1"/>
        <v>989.872104788858</v>
      </c>
    </row>
    <row r="25" spans="1:8" x14ac:dyDescent="0.2">
      <c r="A25" s="22" t="s">
        <v>61</v>
      </c>
      <c r="B25" s="27"/>
      <c r="C25" s="27"/>
      <c r="D25" s="27">
        <v>44.424683164000001</v>
      </c>
      <c r="E25" s="27"/>
      <c r="F25" s="27"/>
      <c r="G25" s="27">
        <v>17.901894354</v>
      </c>
      <c r="H25" s="28">
        <f t="shared" si="1"/>
        <v>62.326577518000001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10.027683999999999</v>
      </c>
      <c r="C27" s="34">
        <f>SUM(C28:C36)</f>
        <v>2559.451488575</v>
      </c>
      <c r="D27" s="34">
        <f>SUM(D28:D36)</f>
        <v>998.78293701199993</v>
      </c>
      <c r="E27" s="43"/>
      <c r="F27" s="43"/>
      <c r="G27" s="44"/>
      <c r="H27" s="21">
        <f t="shared" si="1"/>
        <v>3568.2621095869999</v>
      </c>
    </row>
    <row r="28" spans="1:8" x14ac:dyDescent="0.2">
      <c r="A28" s="22" t="s">
        <v>20</v>
      </c>
      <c r="B28" s="36"/>
      <c r="C28" s="23">
        <v>2042.2999501500001</v>
      </c>
      <c r="D28" s="45"/>
      <c r="E28" s="24"/>
      <c r="F28" s="24"/>
      <c r="G28" s="24"/>
      <c r="H28" s="25">
        <f t="shared" si="1"/>
        <v>2042.2999501500001</v>
      </c>
    </row>
    <row r="29" spans="1:8" x14ac:dyDescent="0.2">
      <c r="A29" s="22" t="s">
        <v>21</v>
      </c>
      <c r="B29" s="24"/>
      <c r="C29" s="27">
        <v>516.78890352500002</v>
      </c>
      <c r="D29" s="27">
        <v>193.24481811199999</v>
      </c>
      <c r="E29" s="24"/>
      <c r="F29" s="24"/>
      <c r="G29" s="24"/>
      <c r="H29" s="28">
        <f t="shared" si="1"/>
        <v>710.03372163699999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805.42605123199996</v>
      </c>
      <c r="E31" s="24"/>
      <c r="F31" s="24"/>
      <c r="G31" s="24"/>
      <c r="H31" s="28">
        <f t="shared" si="1"/>
        <v>805.42605123199996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0.36263489999999998</v>
      </c>
      <c r="D33" s="27">
        <v>0.112067668</v>
      </c>
      <c r="E33" s="24"/>
      <c r="F33" s="24"/>
      <c r="G33" s="24"/>
      <c r="H33" s="28">
        <f t="shared" si="1"/>
        <v>0.47470256799999999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8.3541969999999992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1.6734869999999999</v>
      </c>
      <c r="C36" s="31"/>
      <c r="D36" s="31"/>
      <c r="E36" s="32"/>
      <c r="F36" s="32"/>
      <c r="G36" s="32"/>
      <c r="H36" s="33">
        <f t="shared" si="1"/>
        <v>1.6734869999999999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551.45403433193746</v>
      </c>
      <c r="D38" s="34">
        <f>SUM(D39:D43)</f>
        <v>54.833535593999997</v>
      </c>
      <c r="E38" s="43"/>
      <c r="F38" s="43"/>
      <c r="G38" s="44"/>
      <c r="H38" s="52">
        <f t="shared" si="1"/>
        <v>606.28756992593742</v>
      </c>
    </row>
    <row r="39" spans="1:8" x14ac:dyDescent="0.2">
      <c r="A39" s="22" t="s">
        <v>25</v>
      </c>
      <c r="B39" s="23"/>
      <c r="C39" s="23">
        <v>427.98257082499998</v>
      </c>
      <c r="D39" s="23"/>
      <c r="E39" s="24"/>
      <c r="F39" s="24"/>
      <c r="G39" s="24"/>
      <c r="H39" s="25">
        <f t="shared" si="1"/>
        <v>427.98257082499998</v>
      </c>
    </row>
    <row r="40" spans="1:8" x14ac:dyDescent="0.2">
      <c r="A40" s="22" t="s">
        <v>70</v>
      </c>
      <c r="B40" s="23"/>
      <c r="C40" s="23">
        <v>1.4911925500000001</v>
      </c>
      <c r="D40" s="23">
        <v>1.0354039799999999</v>
      </c>
      <c r="E40" s="24"/>
      <c r="F40" s="24"/>
      <c r="G40" s="24"/>
      <c r="H40" s="25">
        <f t="shared" si="1"/>
        <v>2.52659653</v>
      </c>
    </row>
    <row r="41" spans="1:8" x14ac:dyDescent="0.2">
      <c r="A41" s="22" t="s">
        <v>26</v>
      </c>
      <c r="B41" s="27"/>
      <c r="C41" s="27">
        <v>0.97513205849999995</v>
      </c>
      <c r="D41" s="27">
        <v>2.9148610740000001</v>
      </c>
      <c r="E41" s="24"/>
      <c r="F41" s="24"/>
      <c r="G41" s="24"/>
      <c r="H41" s="28">
        <f t="shared" si="1"/>
        <v>3.8899931324999999</v>
      </c>
    </row>
    <row r="42" spans="1:8" x14ac:dyDescent="0.2">
      <c r="A42" s="22" t="s">
        <v>69</v>
      </c>
      <c r="B42" s="24"/>
      <c r="C42" s="27">
        <v>119.9530884484375</v>
      </c>
      <c r="D42" s="27">
        <v>50.883270539999998</v>
      </c>
      <c r="E42" s="24"/>
      <c r="F42" s="24"/>
      <c r="G42" s="24"/>
      <c r="H42" s="28">
        <f t="shared" si="1"/>
        <v>170.8363589884375</v>
      </c>
    </row>
    <row r="43" spans="1:8" ht="13.5" thickBot="1" x14ac:dyDescent="0.25">
      <c r="A43" s="22" t="s">
        <v>71</v>
      </c>
      <c r="B43" s="27"/>
      <c r="C43" s="27">
        <v>1.0520504500000001</v>
      </c>
      <c r="D43" s="27"/>
      <c r="E43" s="24"/>
      <c r="F43" s="24"/>
      <c r="G43" s="24"/>
      <c r="H43" s="28">
        <f t="shared" si="1"/>
        <v>1.0520504500000001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pageSetUpPr fitToPage="1"/>
  </sheetPr>
  <dimension ref="A1:H44"/>
  <sheetViews>
    <sheetView topLeftCell="A19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36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22521.306483367422</v>
      </c>
      <c r="C7" s="15">
        <f t="shared" si="0"/>
        <v>3332.137801889548</v>
      </c>
      <c r="D7" s="15">
        <f t="shared" si="0"/>
        <v>1270.486740759575</v>
      </c>
      <c r="E7" s="15">
        <f t="shared" si="0"/>
        <v>910.14480172577498</v>
      </c>
      <c r="F7" s="15">
        <f t="shared" si="0"/>
        <v>100.43617267024565</v>
      </c>
      <c r="G7" s="15">
        <f t="shared" si="0"/>
        <v>17.233061985599999</v>
      </c>
      <c r="H7" s="16">
        <f>SUM(B7:G7)</f>
        <v>28151.745062398164</v>
      </c>
    </row>
    <row r="8" spans="1:8" x14ac:dyDescent="0.2">
      <c r="A8" s="17" t="s">
        <v>6</v>
      </c>
      <c r="B8" s="18">
        <f>SUM(B9,B15)</f>
        <v>21274.170375043046</v>
      </c>
      <c r="C8" s="18">
        <f>SUM(C9,C15)</f>
        <v>234.90020705904817</v>
      </c>
      <c r="D8" s="18">
        <f>SUM(D9,D15)</f>
        <v>171.84778804957486</v>
      </c>
      <c r="E8" s="19"/>
      <c r="F8" s="19"/>
      <c r="G8" s="20"/>
      <c r="H8" s="21">
        <f t="shared" ref="H8:H44" si="1">SUM(B8:G8)</f>
        <v>21680.918370151667</v>
      </c>
    </row>
    <row r="9" spans="1:8" x14ac:dyDescent="0.2">
      <c r="A9" s="22" t="s">
        <v>7</v>
      </c>
      <c r="B9" s="23">
        <f>SUM(B10:B14)</f>
        <v>20980.232926027045</v>
      </c>
      <c r="C9" s="23">
        <f>SUM(C10:C14)</f>
        <v>221.73899517404817</v>
      </c>
      <c r="D9" s="23">
        <f>SUM(D10:D14)</f>
        <v>171.84778804957486</v>
      </c>
      <c r="E9" s="24"/>
      <c r="F9" s="24"/>
      <c r="G9" s="24"/>
      <c r="H9" s="25">
        <f t="shared" si="1"/>
        <v>21373.819709250667</v>
      </c>
    </row>
    <row r="10" spans="1:8" x14ac:dyDescent="0.2">
      <c r="A10" s="26" t="s">
        <v>8</v>
      </c>
      <c r="B10" s="27">
        <v>9140.2352969361364</v>
      </c>
      <c r="C10" s="27">
        <v>10.798020551226818</v>
      </c>
      <c r="D10" s="27">
        <v>54.996401771863496</v>
      </c>
      <c r="E10" s="24"/>
      <c r="F10" s="24"/>
      <c r="G10" s="24"/>
      <c r="H10" s="28">
        <f t="shared" si="1"/>
        <v>9206.0297192592261</v>
      </c>
    </row>
    <row r="11" spans="1:8" x14ac:dyDescent="0.2">
      <c r="A11" s="26" t="s">
        <v>9</v>
      </c>
      <c r="B11" s="27">
        <v>2905.3377191750565</v>
      </c>
      <c r="C11" s="27">
        <v>38.208922456124725</v>
      </c>
      <c r="D11" s="27">
        <v>17.811003867381782</v>
      </c>
      <c r="E11" s="24"/>
      <c r="F11" s="24"/>
      <c r="G11" s="24"/>
      <c r="H11" s="28">
        <f t="shared" si="1"/>
        <v>2961.3576454985628</v>
      </c>
    </row>
    <row r="12" spans="1:8" x14ac:dyDescent="0.2">
      <c r="A12" s="26" t="s">
        <v>10</v>
      </c>
      <c r="B12" s="27">
        <v>5731.4796749158531</v>
      </c>
      <c r="C12" s="29">
        <v>7.2480872416966111</v>
      </c>
      <c r="D12" s="27">
        <v>56.580721974329592</v>
      </c>
      <c r="E12" s="24"/>
      <c r="F12" s="24"/>
      <c r="G12" s="24"/>
      <c r="H12" s="28">
        <f t="shared" si="1"/>
        <v>5795.3084841318787</v>
      </c>
    </row>
    <row r="13" spans="1:8" x14ac:dyDescent="0.2">
      <c r="A13" s="26" t="s">
        <v>11</v>
      </c>
      <c r="B13" s="27">
        <v>3184.7935210000001</v>
      </c>
      <c r="C13" s="27">
        <v>165.47535837500001</v>
      </c>
      <c r="D13" s="27">
        <v>42.302251472000002</v>
      </c>
      <c r="E13" s="24"/>
      <c r="F13" s="24"/>
      <c r="G13" s="24"/>
      <c r="H13" s="28">
        <f t="shared" si="1"/>
        <v>3392.5711308469999</v>
      </c>
    </row>
    <row r="14" spans="1:8" x14ac:dyDescent="0.2">
      <c r="A14" s="26" t="s">
        <v>12</v>
      </c>
      <c r="B14" s="27">
        <v>18.386714000000001</v>
      </c>
      <c r="C14" s="27">
        <v>8.6065499999999993E-3</v>
      </c>
      <c r="D14" s="27">
        <v>0.15740896400000001</v>
      </c>
      <c r="E14" s="24"/>
      <c r="F14" s="24"/>
      <c r="G14" s="24"/>
      <c r="H14" s="28">
        <f t="shared" si="1"/>
        <v>18.552729513999999</v>
      </c>
    </row>
    <row r="15" spans="1:8" x14ac:dyDescent="0.2">
      <c r="A15" s="22" t="s">
        <v>13</v>
      </c>
      <c r="B15" s="27">
        <f>SUM(B16:B17)</f>
        <v>293.93744901600002</v>
      </c>
      <c r="C15" s="27">
        <f>SUM(C16:C17)</f>
        <v>13.161211885</v>
      </c>
      <c r="D15" s="27">
        <f>SUM(D16:D17)</f>
        <v>0</v>
      </c>
      <c r="E15" s="24"/>
      <c r="F15" s="24"/>
      <c r="G15" s="24"/>
      <c r="H15" s="28">
        <f t="shared" si="1"/>
        <v>307.09866090100002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293.93744901600002</v>
      </c>
      <c r="C17" s="31">
        <v>13.161211885</v>
      </c>
      <c r="D17" s="31"/>
      <c r="E17" s="32"/>
      <c r="F17" s="32"/>
      <c r="G17" s="32"/>
      <c r="H17" s="33">
        <f t="shared" si="1"/>
        <v>307.09866090100002</v>
      </c>
    </row>
    <row r="18" spans="1:8" x14ac:dyDescent="0.2">
      <c r="A18" s="17" t="s">
        <v>16</v>
      </c>
      <c r="B18" s="34">
        <f t="shared" ref="B18:G18" si="2">SUM(B19:B26)</f>
        <v>1234.4463153243753</v>
      </c>
      <c r="C18" s="34">
        <f t="shared" si="2"/>
        <v>1.0403575</v>
      </c>
      <c r="D18" s="34">
        <f t="shared" si="2"/>
        <v>42.642444398000002</v>
      </c>
      <c r="E18" s="34">
        <f t="shared" si="2"/>
        <v>910.14480172577498</v>
      </c>
      <c r="F18" s="34">
        <f t="shared" si="2"/>
        <v>100.43617267024565</v>
      </c>
      <c r="G18" s="35">
        <f t="shared" si="2"/>
        <v>17.233061985599999</v>
      </c>
      <c r="H18" s="21">
        <f t="shared" si="1"/>
        <v>2305.9431536039961</v>
      </c>
    </row>
    <row r="19" spans="1:8" x14ac:dyDescent="0.2">
      <c r="A19" s="22" t="s">
        <v>17</v>
      </c>
      <c r="B19" s="23">
        <v>307.56549601710338</v>
      </c>
      <c r="C19" s="23"/>
      <c r="D19" s="23"/>
      <c r="E19" s="36"/>
      <c r="F19" s="36"/>
      <c r="G19" s="36"/>
      <c r="H19" s="25">
        <f t="shared" si="1"/>
        <v>307.56549601710338</v>
      </c>
    </row>
    <row r="20" spans="1:8" x14ac:dyDescent="0.2">
      <c r="A20" s="22" t="s">
        <v>18</v>
      </c>
      <c r="B20" s="27">
        <v>186.32788735</v>
      </c>
      <c r="C20" s="27"/>
      <c r="D20" s="27"/>
      <c r="E20" s="27"/>
      <c r="F20" s="27"/>
      <c r="G20" s="27"/>
      <c r="H20" s="28">
        <f t="shared" si="1"/>
        <v>186.32788735</v>
      </c>
    </row>
    <row r="21" spans="1:8" x14ac:dyDescent="0.2">
      <c r="A21" s="22" t="s">
        <v>19</v>
      </c>
      <c r="B21" s="27">
        <v>686.37828158387197</v>
      </c>
      <c r="C21" s="27">
        <v>1.0403575</v>
      </c>
      <c r="D21" s="27"/>
      <c r="E21" s="24"/>
      <c r="F21" s="27">
        <v>100.39384116125565</v>
      </c>
      <c r="G21" s="37"/>
      <c r="H21" s="28">
        <f t="shared" si="1"/>
        <v>787.81248024512763</v>
      </c>
    </row>
    <row r="22" spans="1:8" x14ac:dyDescent="0.2">
      <c r="A22" s="22" t="s">
        <v>59</v>
      </c>
      <c r="B22" s="27">
        <v>54.174650373399999</v>
      </c>
      <c r="C22" s="27"/>
      <c r="D22" s="27"/>
      <c r="E22" s="24"/>
      <c r="F22" s="24"/>
      <c r="G22" s="24"/>
      <c r="H22" s="28">
        <f t="shared" si="1"/>
        <v>54.174650373399999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910.14480172577498</v>
      </c>
      <c r="F24" s="27">
        <v>4.2331508990000002E-2</v>
      </c>
      <c r="G24" s="27"/>
      <c r="H24" s="28">
        <f t="shared" si="1"/>
        <v>910.18713323476493</v>
      </c>
    </row>
    <row r="25" spans="1:8" x14ac:dyDescent="0.2">
      <c r="A25" s="22" t="s">
        <v>61</v>
      </c>
      <c r="B25" s="27"/>
      <c r="C25" s="27"/>
      <c r="D25" s="27">
        <v>42.642444398000002</v>
      </c>
      <c r="E25" s="27"/>
      <c r="F25" s="27"/>
      <c r="G25" s="27">
        <v>17.233061985599999</v>
      </c>
      <c r="H25" s="28">
        <f t="shared" si="1"/>
        <v>59.875506383599998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12.689793</v>
      </c>
      <c r="C27" s="34">
        <f>SUM(C28:C36)</f>
        <v>2552.898728575</v>
      </c>
      <c r="D27" s="34">
        <f>SUM(D28:D36)</f>
        <v>1002.343531902</v>
      </c>
      <c r="E27" s="43"/>
      <c r="F27" s="43"/>
      <c r="G27" s="44"/>
      <c r="H27" s="21">
        <f t="shared" si="1"/>
        <v>3567.932053477</v>
      </c>
    </row>
    <row r="28" spans="1:8" x14ac:dyDescent="0.2">
      <c r="A28" s="22" t="s">
        <v>20</v>
      </c>
      <c r="B28" s="36"/>
      <c r="C28" s="23">
        <v>1988.76226855</v>
      </c>
      <c r="D28" s="45"/>
      <c r="E28" s="24"/>
      <c r="F28" s="24"/>
      <c r="G28" s="24"/>
      <c r="H28" s="25">
        <f t="shared" si="1"/>
        <v>1988.76226855</v>
      </c>
    </row>
    <row r="29" spans="1:8" x14ac:dyDescent="0.2">
      <c r="A29" s="22" t="s">
        <v>21</v>
      </c>
      <c r="B29" s="24"/>
      <c r="C29" s="27">
        <v>563.89987029999998</v>
      </c>
      <c r="D29" s="27">
        <v>192.919112754</v>
      </c>
      <c r="E29" s="24"/>
      <c r="F29" s="24"/>
      <c r="G29" s="24"/>
      <c r="H29" s="28">
        <f t="shared" si="1"/>
        <v>756.818983054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809.35130425199998</v>
      </c>
      <c r="E31" s="24"/>
      <c r="F31" s="24"/>
      <c r="G31" s="24"/>
      <c r="H31" s="28">
        <f t="shared" si="1"/>
        <v>809.35130425199998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0.236589725</v>
      </c>
      <c r="D33" s="27">
        <v>7.3114895999999999E-2</v>
      </c>
      <c r="E33" s="24"/>
      <c r="F33" s="24"/>
      <c r="G33" s="24"/>
      <c r="H33" s="28">
        <f t="shared" si="1"/>
        <v>0.30970462100000001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11.060886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1.6289070000000001</v>
      </c>
      <c r="C36" s="31"/>
      <c r="D36" s="31"/>
      <c r="E36" s="32"/>
      <c r="F36" s="32"/>
      <c r="G36" s="32"/>
      <c r="H36" s="33">
        <f t="shared" si="1"/>
        <v>1.6289070000000001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543.29850875549994</v>
      </c>
      <c r="D38" s="34">
        <f>SUM(D39:D43)</f>
        <v>53.652976410000001</v>
      </c>
      <c r="E38" s="43"/>
      <c r="F38" s="43"/>
      <c r="G38" s="44"/>
      <c r="H38" s="52">
        <f t="shared" si="1"/>
        <v>596.95148516549989</v>
      </c>
    </row>
    <row r="39" spans="1:8" x14ac:dyDescent="0.2">
      <c r="A39" s="22" t="s">
        <v>25</v>
      </c>
      <c r="B39" s="23"/>
      <c r="C39" s="23">
        <v>429.19224517499998</v>
      </c>
      <c r="D39" s="23"/>
      <c r="E39" s="24"/>
      <c r="F39" s="24"/>
      <c r="G39" s="24"/>
      <c r="H39" s="25">
        <f t="shared" si="1"/>
        <v>429.19224517499998</v>
      </c>
    </row>
    <row r="40" spans="1:8" x14ac:dyDescent="0.2">
      <c r="A40" s="22" t="s">
        <v>70</v>
      </c>
      <c r="B40" s="23"/>
      <c r="C40" s="23">
        <v>3.20519365</v>
      </c>
      <c r="D40" s="23">
        <v>1.677405644</v>
      </c>
      <c r="E40" s="24"/>
      <c r="F40" s="24"/>
      <c r="G40" s="24"/>
      <c r="H40" s="25">
        <f t="shared" si="1"/>
        <v>4.8825992940000003</v>
      </c>
    </row>
    <row r="41" spans="1:8" x14ac:dyDescent="0.2">
      <c r="A41" s="22" t="s">
        <v>26</v>
      </c>
      <c r="B41" s="27"/>
      <c r="C41" s="27">
        <v>0.95539273049999995</v>
      </c>
      <c r="D41" s="27">
        <v>3.0419950259999999</v>
      </c>
      <c r="E41" s="24"/>
      <c r="F41" s="24"/>
      <c r="G41" s="24"/>
      <c r="H41" s="28">
        <f t="shared" si="1"/>
        <v>3.9973877564999998</v>
      </c>
    </row>
    <row r="42" spans="1:8" x14ac:dyDescent="0.2">
      <c r="A42" s="22" t="s">
        <v>69</v>
      </c>
      <c r="B42" s="24"/>
      <c r="C42" s="27">
        <v>109.30611505</v>
      </c>
      <c r="D42" s="27">
        <v>48.933575740000002</v>
      </c>
      <c r="E42" s="24"/>
      <c r="F42" s="24"/>
      <c r="G42" s="24"/>
      <c r="H42" s="28">
        <f t="shared" si="1"/>
        <v>158.23969079</v>
      </c>
    </row>
    <row r="43" spans="1:8" ht="13.5" thickBot="1" x14ac:dyDescent="0.25">
      <c r="A43" s="22" t="s">
        <v>71</v>
      </c>
      <c r="B43" s="27"/>
      <c r="C43" s="27">
        <v>0.63956215000000005</v>
      </c>
      <c r="D43" s="27"/>
      <c r="E43" s="24"/>
      <c r="F43" s="24"/>
      <c r="G43" s="24"/>
      <c r="H43" s="28">
        <f t="shared" si="1"/>
        <v>0.63956215000000005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H44"/>
  <sheetViews>
    <sheetView topLeftCell="A7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35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21155.703898022126</v>
      </c>
      <c r="C7" s="15">
        <f t="shared" si="0"/>
        <v>3282.6743242766702</v>
      </c>
      <c r="D7" s="15">
        <f t="shared" si="0"/>
        <v>1335.2519743171799</v>
      </c>
      <c r="E7" s="15">
        <f t="shared" si="0"/>
        <v>906.92293797287914</v>
      </c>
      <c r="F7" s="15">
        <f t="shared" si="0"/>
        <v>84.820581291552458</v>
      </c>
      <c r="G7" s="15">
        <f t="shared" si="0"/>
        <v>17.0663456268</v>
      </c>
      <c r="H7" s="16">
        <f>SUM(B7:G7)</f>
        <v>26782.440061507208</v>
      </c>
    </row>
    <row r="8" spans="1:8" x14ac:dyDescent="0.2">
      <c r="A8" s="17" t="s">
        <v>6</v>
      </c>
      <c r="B8" s="18">
        <f>SUM(B9,B15)</f>
        <v>19570.483558506901</v>
      </c>
      <c r="C8" s="18">
        <f>SUM(C9,C15)</f>
        <v>233.9907138829202</v>
      </c>
      <c r="D8" s="18">
        <f>SUM(D9,D15)</f>
        <v>159.15955582518006</v>
      </c>
      <c r="E8" s="19"/>
      <c r="F8" s="19"/>
      <c r="G8" s="20"/>
      <c r="H8" s="21">
        <f t="shared" ref="H8:H44" si="1">SUM(B8:G8)</f>
        <v>19963.633828214999</v>
      </c>
    </row>
    <row r="9" spans="1:8" x14ac:dyDescent="0.2">
      <c r="A9" s="22" t="s">
        <v>7</v>
      </c>
      <c r="B9" s="23">
        <f>SUM(B10:B14)</f>
        <v>19250.228092630903</v>
      </c>
      <c r="C9" s="23">
        <f>SUM(C10:C14)</f>
        <v>225.55363699592021</v>
      </c>
      <c r="D9" s="23">
        <f>SUM(D10:D14)</f>
        <v>159.15955582518006</v>
      </c>
      <c r="E9" s="24"/>
      <c r="F9" s="24"/>
      <c r="G9" s="24"/>
      <c r="H9" s="25">
        <f t="shared" si="1"/>
        <v>19634.941285452001</v>
      </c>
    </row>
    <row r="10" spans="1:8" x14ac:dyDescent="0.2">
      <c r="A10" s="26" t="s">
        <v>8</v>
      </c>
      <c r="B10" s="27">
        <v>7283.8853051723099</v>
      </c>
      <c r="C10" s="27">
        <v>10.13260063967742</v>
      </c>
      <c r="D10" s="27">
        <v>42.99898354493088</v>
      </c>
      <c r="E10" s="24"/>
      <c r="F10" s="24"/>
      <c r="G10" s="24"/>
      <c r="H10" s="28">
        <f t="shared" si="1"/>
        <v>7337.016889356918</v>
      </c>
    </row>
    <row r="11" spans="1:8" x14ac:dyDescent="0.2">
      <c r="A11" s="26" t="s">
        <v>9</v>
      </c>
      <c r="B11" s="27">
        <v>2925.9673031143443</v>
      </c>
      <c r="C11" s="27">
        <v>39.519845815498165</v>
      </c>
      <c r="D11" s="27">
        <v>16.835143778438265</v>
      </c>
      <c r="E11" s="24"/>
      <c r="F11" s="24"/>
      <c r="G11" s="24"/>
      <c r="H11" s="28">
        <f t="shared" si="1"/>
        <v>2982.3222927082807</v>
      </c>
    </row>
    <row r="12" spans="1:8" x14ac:dyDescent="0.2">
      <c r="A12" s="26" t="s">
        <v>10</v>
      </c>
      <c r="B12" s="27">
        <v>5568.2036363442476</v>
      </c>
      <c r="C12" s="29">
        <v>6.7038897407446374</v>
      </c>
      <c r="D12" s="27">
        <v>56.467553943810906</v>
      </c>
      <c r="E12" s="24"/>
      <c r="F12" s="24"/>
      <c r="G12" s="24"/>
      <c r="H12" s="28">
        <f t="shared" si="1"/>
        <v>5631.3750800288035</v>
      </c>
    </row>
    <row r="13" spans="1:8" x14ac:dyDescent="0.2">
      <c r="A13" s="26" t="s">
        <v>11</v>
      </c>
      <c r="B13" s="27">
        <v>3452.0655419999998</v>
      </c>
      <c r="C13" s="27">
        <v>169.19044969999999</v>
      </c>
      <c r="D13" s="27">
        <v>42.685163592000002</v>
      </c>
      <c r="E13" s="24"/>
      <c r="F13" s="24"/>
      <c r="G13" s="24"/>
      <c r="H13" s="28">
        <f t="shared" si="1"/>
        <v>3663.9411552920001</v>
      </c>
    </row>
    <row r="14" spans="1:8" x14ac:dyDescent="0.2">
      <c r="A14" s="26" t="s">
        <v>12</v>
      </c>
      <c r="B14" s="27">
        <v>20.106306</v>
      </c>
      <c r="C14" s="27">
        <v>6.8510999999999997E-3</v>
      </c>
      <c r="D14" s="27">
        <v>0.17271096599999999</v>
      </c>
      <c r="E14" s="24"/>
      <c r="F14" s="24"/>
      <c r="G14" s="24"/>
      <c r="H14" s="28">
        <f t="shared" si="1"/>
        <v>20.285868065999999</v>
      </c>
    </row>
    <row r="15" spans="1:8" x14ac:dyDescent="0.2">
      <c r="A15" s="22" t="s">
        <v>13</v>
      </c>
      <c r="B15" s="27">
        <f>SUM(B16:B17)</f>
        <v>320.25546587600002</v>
      </c>
      <c r="C15" s="27">
        <f>SUM(C16:C17)</f>
        <v>8.4370768869999999</v>
      </c>
      <c r="D15" s="27">
        <f>SUM(D16:D17)</f>
        <v>0</v>
      </c>
      <c r="E15" s="24"/>
      <c r="F15" s="24"/>
      <c r="G15" s="24"/>
      <c r="H15" s="28">
        <f t="shared" si="1"/>
        <v>328.69254276300001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320.25546587600002</v>
      </c>
      <c r="C17" s="31">
        <v>8.4370768869999999</v>
      </c>
      <c r="D17" s="31"/>
      <c r="E17" s="32"/>
      <c r="F17" s="32"/>
      <c r="G17" s="32"/>
      <c r="H17" s="33">
        <f t="shared" si="1"/>
        <v>328.69254276300001</v>
      </c>
    </row>
    <row r="18" spans="1:8" x14ac:dyDescent="0.2">
      <c r="A18" s="17" t="s">
        <v>16</v>
      </c>
      <c r="B18" s="34">
        <f t="shared" ref="B18:G18" si="2">SUM(B19:B26)</f>
        <v>1564.3214705152245</v>
      </c>
      <c r="C18" s="34">
        <f t="shared" si="2"/>
        <v>2.2033049999999998</v>
      </c>
      <c r="D18" s="34">
        <f t="shared" si="2"/>
        <v>40.356740293999998</v>
      </c>
      <c r="E18" s="34">
        <f t="shared" si="2"/>
        <v>906.92293797287914</v>
      </c>
      <c r="F18" s="34">
        <f t="shared" si="2"/>
        <v>84.820581291552458</v>
      </c>
      <c r="G18" s="35">
        <f t="shared" si="2"/>
        <v>17.0663456268</v>
      </c>
      <c r="H18" s="21">
        <f t="shared" si="1"/>
        <v>2615.6913807004562</v>
      </c>
    </row>
    <row r="19" spans="1:8" x14ac:dyDescent="0.2">
      <c r="A19" s="22" t="s">
        <v>17</v>
      </c>
      <c r="B19" s="23">
        <v>286.11307081131298</v>
      </c>
      <c r="C19" s="23"/>
      <c r="D19" s="23"/>
      <c r="E19" s="36"/>
      <c r="F19" s="36"/>
      <c r="G19" s="36"/>
      <c r="H19" s="25">
        <f t="shared" si="1"/>
        <v>286.11307081131298</v>
      </c>
    </row>
    <row r="20" spans="1:8" x14ac:dyDescent="0.2">
      <c r="A20" s="22" t="s">
        <v>18</v>
      </c>
      <c r="B20" s="27">
        <v>194.57556671666663</v>
      </c>
      <c r="C20" s="27"/>
      <c r="D20" s="27"/>
      <c r="E20" s="27"/>
      <c r="F20" s="27"/>
      <c r="G20" s="27"/>
      <c r="H20" s="28">
        <f t="shared" si="1"/>
        <v>194.57556671666663</v>
      </c>
    </row>
    <row r="21" spans="1:8" x14ac:dyDescent="0.2">
      <c r="A21" s="22" t="s">
        <v>19</v>
      </c>
      <c r="B21" s="27">
        <v>1029.4168875560449</v>
      </c>
      <c r="C21" s="27">
        <v>2.2033049999999998</v>
      </c>
      <c r="D21" s="27"/>
      <c r="E21" s="24"/>
      <c r="F21" s="27">
        <v>84.778619299482457</v>
      </c>
      <c r="G21" s="37"/>
      <c r="H21" s="28">
        <f t="shared" si="1"/>
        <v>1116.3988118555274</v>
      </c>
    </row>
    <row r="22" spans="1:8" x14ac:dyDescent="0.2">
      <c r="A22" s="22" t="s">
        <v>59</v>
      </c>
      <c r="B22" s="27">
        <v>54.215945431199998</v>
      </c>
      <c r="C22" s="27"/>
      <c r="D22" s="27"/>
      <c r="E22" s="24"/>
      <c r="F22" s="24"/>
      <c r="G22" s="24"/>
      <c r="H22" s="28">
        <f t="shared" si="1"/>
        <v>54.215945431199998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906.92293797287914</v>
      </c>
      <c r="F24" s="27">
        <v>4.1961992070000009E-2</v>
      </c>
      <c r="G24" s="27"/>
      <c r="H24" s="28">
        <f t="shared" si="1"/>
        <v>906.96489996494915</v>
      </c>
    </row>
    <row r="25" spans="1:8" x14ac:dyDescent="0.2">
      <c r="A25" s="22" t="s">
        <v>61</v>
      </c>
      <c r="B25" s="27"/>
      <c r="C25" s="27"/>
      <c r="D25" s="27">
        <v>40.356740293999998</v>
      </c>
      <c r="E25" s="27"/>
      <c r="F25" s="27"/>
      <c r="G25" s="27">
        <v>17.0663456268</v>
      </c>
      <c r="H25" s="28">
        <f t="shared" si="1"/>
        <v>57.423085920799998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20.898869000000001</v>
      </c>
      <c r="C27" s="34">
        <f>SUM(C28:C36)</f>
        <v>2540.5474687999999</v>
      </c>
      <c r="D27" s="34">
        <f>SUM(D28:D36)</f>
        <v>1082.5546658440001</v>
      </c>
      <c r="E27" s="43"/>
      <c r="F27" s="43"/>
      <c r="G27" s="44"/>
      <c r="H27" s="21">
        <f t="shared" si="1"/>
        <v>3644.0010036439999</v>
      </c>
    </row>
    <row r="28" spans="1:8" x14ac:dyDescent="0.2">
      <c r="A28" s="22" t="s">
        <v>20</v>
      </c>
      <c r="B28" s="36"/>
      <c r="C28" s="23">
        <v>2015.5816497999999</v>
      </c>
      <c r="D28" s="45"/>
      <c r="E28" s="24"/>
      <c r="F28" s="24"/>
      <c r="G28" s="24"/>
      <c r="H28" s="25">
        <f t="shared" si="1"/>
        <v>2015.5816497999999</v>
      </c>
    </row>
    <row r="29" spans="1:8" x14ac:dyDescent="0.2">
      <c r="A29" s="22" t="s">
        <v>21</v>
      </c>
      <c r="B29" s="24"/>
      <c r="C29" s="27">
        <v>524.74666070000001</v>
      </c>
      <c r="D29" s="27">
        <v>199.29023951400001</v>
      </c>
      <c r="E29" s="24"/>
      <c r="F29" s="24"/>
      <c r="G29" s="24"/>
      <c r="H29" s="28">
        <f t="shared" si="1"/>
        <v>724.03690021400007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883.19669838000004</v>
      </c>
      <c r="E31" s="24"/>
      <c r="F31" s="24"/>
      <c r="G31" s="24"/>
      <c r="H31" s="28">
        <f t="shared" si="1"/>
        <v>883.19669838000004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0.2191583</v>
      </c>
      <c r="D33" s="27">
        <v>6.7727949999999995E-2</v>
      </c>
      <c r="E33" s="24"/>
      <c r="F33" s="24"/>
      <c r="G33" s="24"/>
      <c r="H33" s="28">
        <f t="shared" si="1"/>
        <v>0.28688625000000001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17.823512000000001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3.0753569999999999</v>
      </c>
      <c r="C36" s="31"/>
      <c r="D36" s="31"/>
      <c r="E36" s="32"/>
      <c r="F36" s="32"/>
      <c r="G36" s="32"/>
      <c r="H36" s="33">
        <f t="shared" si="1"/>
        <v>3.0753569999999999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505.93283659374998</v>
      </c>
      <c r="D38" s="34">
        <f>SUM(D39:D43)</f>
        <v>53.181012353999996</v>
      </c>
      <c r="E38" s="43"/>
      <c r="F38" s="43"/>
      <c r="G38" s="44"/>
      <c r="H38" s="52">
        <f t="shared" si="1"/>
        <v>559.11384894774994</v>
      </c>
    </row>
    <row r="39" spans="1:8" x14ac:dyDescent="0.2">
      <c r="A39" s="22" t="s">
        <v>25</v>
      </c>
      <c r="B39" s="23"/>
      <c r="C39" s="23">
        <v>402.71510412499998</v>
      </c>
      <c r="D39" s="23"/>
      <c r="E39" s="24"/>
      <c r="F39" s="24"/>
      <c r="G39" s="24"/>
      <c r="H39" s="25">
        <f t="shared" si="1"/>
        <v>402.71510412499998</v>
      </c>
    </row>
    <row r="40" spans="1:8" x14ac:dyDescent="0.2">
      <c r="A40" s="22" t="s">
        <v>70</v>
      </c>
      <c r="B40" s="23"/>
      <c r="C40" s="23">
        <v>1.7980400000000001</v>
      </c>
      <c r="D40" s="23">
        <v>1.12157664</v>
      </c>
      <c r="E40" s="24"/>
      <c r="F40" s="24"/>
      <c r="G40" s="24"/>
      <c r="H40" s="25">
        <f t="shared" si="1"/>
        <v>2.9196166400000001</v>
      </c>
    </row>
    <row r="41" spans="1:8" x14ac:dyDescent="0.2">
      <c r="A41" s="22" t="s">
        <v>26</v>
      </c>
      <c r="B41" s="27"/>
      <c r="C41" s="27">
        <v>1.0354949250000001</v>
      </c>
      <c r="D41" s="27">
        <v>3.6660445739999998</v>
      </c>
      <c r="E41" s="24"/>
      <c r="F41" s="24"/>
      <c r="G41" s="24"/>
      <c r="H41" s="28">
        <f t="shared" si="1"/>
        <v>4.7015394989999999</v>
      </c>
    </row>
    <row r="42" spans="1:8" x14ac:dyDescent="0.2">
      <c r="A42" s="22" t="s">
        <v>69</v>
      </c>
      <c r="B42" s="24"/>
      <c r="C42" s="27">
        <v>100.33475219375001</v>
      </c>
      <c r="D42" s="27">
        <v>48.393391139999999</v>
      </c>
      <c r="E42" s="24"/>
      <c r="F42" s="24"/>
      <c r="G42" s="24"/>
      <c r="H42" s="28">
        <f t="shared" si="1"/>
        <v>148.72814333375001</v>
      </c>
    </row>
    <row r="43" spans="1:8" ht="13.5" thickBot="1" x14ac:dyDescent="0.25">
      <c r="A43" s="22" t="s">
        <v>71</v>
      </c>
      <c r="B43" s="27"/>
      <c r="C43" s="27">
        <v>4.9445349999999999E-2</v>
      </c>
      <c r="D43" s="27"/>
      <c r="E43" s="24"/>
      <c r="F43" s="24"/>
      <c r="G43" s="24"/>
      <c r="H43" s="28">
        <f t="shared" si="1"/>
        <v>4.9445349999999999E-2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H44"/>
  <sheetViews>
    <sheetView topLeftCell="A19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34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22702.619428480026</v>
      </c>
      <c r="C7" s="15">
        <f t="shared" si="0"/>
        <v>3369.9982369028589</v>
      </c>
      <c r="D7" s="15">
        <f t="shared" si="0"/>
        <v>1350.7298454269437</v>
      </c>
      <c r="E7" s="15">
        <f t="shared" si="0"/>
        <v>909.34052169655911</v>
      </c>
      <c r="F7" s="15">
        <f t="shared" si="0"/>
        <v>68.203920711664551</v>
      </c>
      <c r="G7" s="15">
        <f t="shared" si="0"/>
        <v>17.820154940399998</v>
      </c>
      <c r="H7" s="16">
        <f>SUM(B7:G7)</f>
        <v>28418.712108158452</v>
      </c>
    </row>
    <row r="8" spans="1:8" x14ac:dyDescent="0.2">
      <c r="A8" s="17" t="s">
        <v>6</v>
      </c>
      <c r="B8" s="18">
        <f>SUM(B9,B15)</f>
        <v>21129.593184174075</v>
      </c>
      <c r="C8" s="18">
        <f>SUM(C9,C15)</f>
        <v>223.96106953760872</v>
      </c>
      <c r="D8" s="18">
        <f>SUM(D9,D15)</f>
        <v>168.14698395494358</v>
      </c>
      <c r="E8" s="19"/>
      <c r="F8" s="19"/>
      <c r="G8" s="20"/>
      <c r="H8" s="21">
        <f t="shared" ref="H8:H44" si="1">SUM(B8:G8)</f>
        <v>21521.701237666628</v>
      </c>
    </row>
    <row r="9" spans="1:8" x14ac:dyDescent="0.2">
      <c r="A9" s="22" t="s">
        <v>7</v>
      </c>
      <c r="B9" s="23">
        <f>SUM(B10:B14)</f>
        <v>20840.991720504077</v>
      </c>
      <c r="C9" s="23">
        <f>SUM(C10:C14)</f>
        <v>216.61392299660872</v>
      </c>
      <c r="D9" s="23">
        <f>SUM(D10:D14)</f>
        <v>168.14698395494358</v>
      </c>
      <c r="E9" s="24"/>
      <c r="F9" s="24"/>
      <c r="G9" s="24"/>
      <c r="H9" s="25">
        <f t="shared" si="1"/>
        <v>21225.752627455629</v>
      </c>
    </row>
    <row r="10" spans="1:8" x14ac:dyDescent="0.2">
      <c r="A10" s="26" t="s">
        <v>8</v>
      </c>
      <c r="B10" s="27">
        <v>9511.8103077659634</v>
      </c>
      <c r="C10" s="27">
        <v>7.2728081505576325</v>
      </c>
      <c r="D10" s="27">
        <v>54.452051722732499</v>
      </c>
      <c r="E10" s="24"/>
      <c r="F10" s="24"/>
      <c r="G10" s="24"/>
      <c r="H10" s="28">
        <f t="shared" si="1"/>
        <v>9573.5351676392529</v>
      </c>
    </row>
    <row r="11" spans="1:8" x14ac:dyDescent="0.2">
      <c r="A11" s="26" t="s">
        <v>9</v>
      </c>
      <c r="B11" s="27">
        <v>2727.6118287039158</v>
      </c>
      <c r="C11" s="27">
        <v>35.199893450583779</v>
      </c>
      <c r="D11" s="27">
        <v>16.804534762887194</v>
      </c>
      <c r="E11" s="24"/>
      <c r="F11" s="24"/>
      <c r="G11" s="24"/>
      <c r="H11" s="28">
        <f t="shared" si="1"/>
        <v>2779.6162569173866</v>
      </c>
    </row>
    <row r="12" spans="1:8" x14ac:dyDescent="0.2">
      <c r="A12" s="26" t="s">
        <v>10</v>
      </c>
      <c r="B12" s="27">
        <v>5254.8865590341975</v>
      </c>
      <c r="C12" s="29">
        <v>5.8581759704673084</v>
      </c>
      <c r="D12" s="27">
        <v>54.656421671323898</v>
      </c>
      <c r="E12" s="24"/>
      <c r="F12" s="24"/>
      <c r="G12" s="24"/>
      <c r="H12" s="28">
        <f t="shared" si="1"/>
        <v>5315.4011566759891</v>
      </c>
    </row>
    <row r="13" spans="1:8" x14ac:dyDescent="0.2">
      <c r="A13" s="26" t="s">
        <v>11</v>
      </c>
      <c r="B13" s="27">
        <v>3327.836292</v>
      </c>
      <c r="C13" s="27">
        <v>168.27624800000001</v>
      </c>
      <c r="D13" s="27">
        <v>42.070850299999996</v>
      </c>
      <c r="E13" s="24"/>
      <c r="F13" s="24"/>
      <c r="G13" s="24"/>
      <c r="H13" s="28">
        <f t="shared" si="1"/>
        <v>3538.1833903000002</v>
      </c>
    </row>
    <row r="14" spans="1:8" x14ac:dyDescent="0.2">
      <c r="A14" s="26" t="s">
        <v>12</v>
      </c>
      <c r="B14" s="27">
        <v>18.846733</v>
      </c>
      <c r="C14" s="27">
        <v>6.7974250000000002E-3</v>
      </c>
      <c r="D14" s="27">
        <v>0.16312549800000001</v>
      </c>
      <c r="E14" s="24"/>
      <c r="F14" s="24"/>
      <c r="G14" s="24"/>
      <c r="H14" s="28">
        <f t="shared" si="1"/>
        <v>19.016655922999998</v>
      </c>
    </row>
    <row r="15" spans="1:8" x14ac:dyDescent="0.2">
      <c r="A15" s="22" t="s">
        <v>13</v>
      </c>
      <c r="B15" s="27">
        <f>SUM(B16:B17)</f>
        <v>288.60146366999999</v>
      </c>
      <c r="C15" s="27">
        <f>SUM(C16:C17)</f>
        <v>7.3471465409999999</v>
      </c>
      <c r="D15" s="27">
        <f>SUM(D16:D17)</f>
        <v>0</v>
      </c>
      <c r="E15" s="24"/>
      <c r="F15" s="24"/>
      <c r="G15" s="24"/>
      <c r="H15" s="28">
        <f t="shared" si="1"/>
        <v>295.94861021099996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288.60146366999999</v>
      </c>
      <c r="C17" s="31">
        <v>7.3471465409999999</v>
      </c>
      <c r="D17" s="31"/>
      <c r="E17" s="32"/>
      <c r="F17" s="32"/>
      <c r="G17" s="32"/>
      <c r="H17" s="33">
        <f t="shared" si="1"/>
        <v>295.94861021099996</v>
      </c>
    </row>
    <row r="18" spans="1:8" x14ac:dyDescent="0.2">
      <c r="A18" s="17" t="s">
        <v>16</v>
      </c>
      <c r="B18" s="34">
        <f t="shared" ref="B18:G18" si="2">SUM(B19:B26)</f>
        <v>1552.7954753059482</v>
      </c>
      <c r="C18" s="34">
        <f t="shared" si="2"/>
        <v>2.2385999999999999</v>
      </c>
      <c r="D18" s="34">
        <f t="shared" si="2"/>
        <v>35.054609862</v>
      </c>
      <c r="E18" s="34">
        <f t="shared" si="2"/>
        <v>909.34052169655911</v>
      </c>
      <c r="F18" s="34">
        <f t="shared" si="2"/>
        <v>68.203920711664551</v>
      </c>
      <c r="G18" s="35">
        <f t="shared" si="2"/>
        <v>17.820154940399998</v>
      </c>
      <c r="H18" s="21">
        <f t="shared" si="1"/>
        <v>2585.4532825165716</v>
      </c>
    </row>
    <row r="19" spans="1:8" x14ac:dyDescent="0.2">
      <c r="A19" s="22" t="s">
        <v>17</v>
      </c>
      <c r="B19" s="23">
        <v>239.07224039856479</v>
      </c>
      <c r="C19" s="23"/>
      <c r="D19" s="23"/>
      <c r="E19" s="36"/>
      <c r="F19" s="36"/>
      <c r="G19" s="36"/>
      <c r="H19" s="25">
        <f t="shared" si="1"/>
        <v>239.07224039856479</v>
      </c>
    </row>
    <row r="20" spans="1:8" x14ac:dyDescent="0.2">
      <c r="A20" s="22" t="s">
        <v>18</v>
      </c>
      <c r="B20" s="27">
        <v>192.13400477333334</v>
      </c>
      <c r="C20" s="27"/>
      <c r="D20" s="27"/>
      <c r="E20" s="27"/>
      <c r="F20" s="27"/>
      <c r="G20" s="27"/>
      <c r="H20" s="28">
        <f t="shared" si="1"/>
        <v>192.13400477333334</v>
      </c>
    </row>
    <row r="21" spans="1:8" x14ac:dyDescent="0.2">
      <c r="A21" s="22" t="s">
        <v>19</v>
      </c>
      <c r="B21" s="27">
        <v>1071.25691994965</v>
      </c>
      <c r="C21" s="27">
        <v>2.2385999999999999</v>
      </c>
      <c r="D21" s="27"/>
      <c r="E21" s="24"/>
      <c r="F21" s="27">
        <v>68.164011255324553</v>
      </c>
      <c r="G21" s="37"/>
      <c r="H21" s="28">
        <f t="shared" si="1"/>
        <v>1141.6595312049744</v>
      </c>
    </row>
    <row r="22" spans="1:8" x14ac:dyDescent="0.2">
      <c r="A22" s="22" t="s">
        <v>59</v>
      </c>
      <c r="B22" s="27">
        <v>50.332310184400001</v>
      </c>
      <c r="C22" s="27"/>
      <c r="D22" s="27"/>
      <c r="E22" s="24"/>
      <c r="F22" s="24"/>
      <c r="G22" s="24"/>
      <c r="H22" s="28">
        <f t="shared" si="1"/>
        <v>50.332310184400001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909.34052169655911</v>
      </c>
      <c r="F24" s="27">
        <v>3.9909456339999996E-2</v>
      </c>
      <c r="G24" s="27"/>
      <c r="H24" s="28">
        <f t="shared" si="1"/>
        <v>909.38043115289906</v>
      </c>
    </row>
    <row r="25" spans="1:8" x14ac:dyDescent="0.2">
      <c r="A25" s="22" t="s">
        <v>61</v>
      </c>
      <c r="B25" s="27"/>
      <c r="C25" s="27"/>
      <c r="D25" s="27">
        <v>35.054609862</v>
      </c>
      <c r="E25" s="27"/>
      <c r="F25" s="27"/>
      <c r="G25" s="27">
        <v>17.820154940399998</v>
      </c>
      <c r="H25" s="28">
        <f t="shared" si="1"/>
        <v>52.874764802399994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20.230769000000002</v>
      </c>
      <c r="C27" s="34">
        <f>SUM(C28:C36)</f>
        <v>2641.601561125</v>
      </c>
      <c r="D27" s="34">
        <f>SUM(D28:D36)</f>
        <v>1093.5564229480001</v>
      </c>
      <c r="E27" s="43"/>
      <c r="F27" s="43"/>
      <c r="G27" s="44"/>
      <c r="H27" s="21">
        <f t="shared" si="1"/>
        <v>3755.3887530729999</v>
      </c>
    </row>
    <row r="28" spans="1:8" x14ac:dyDescent="0.2">
      <c r="A28" s="22" t="s">
        <v>20</v>
      </c>
      <c r="B28" s="36"/>
      <c r="C28" s="23">
        <v>2059.75309135</v>
      </c>
      <c r="D28" s="45"/>
      <c r="E28" s="24"/>
      <c r="F28" s="24"/>
      <c r="G28" s="24"/>
      <c r="H28" s="25">
        <f t="shared" si="1"/>
        <v>2059.75309135</v>
      </c>
    </row>
    <row r="29" spans="1:8" x14ac:dyDescent="0.2">
      <c r="A29" s="22" t="s">
        <v>21</v>
      </c>
      <c r="B29" s="24"/>
      <c r="C29" s="27">
        <v>581.75193587499996</v>
      </c>
      <c r="D29" s="27">
        <v>208.37192719000001</v>
      </c>
      <c r="E29" s="24"/>
      <c r="F29" s="24"/>
      <c r="G29" s="24"/>
      <c r="H29" s="28">
        <f t="shared" si="1"/>
        <v>790.12386306500002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885.15466297800003</v>
      </c>
      <c r="E31" s="24"/>
      <c r="F31" s="24"/>
      <c r="G31" s="24"/>
      <c r="H31" s="28">
        <f t="shared" si="1"/>
        <v>885.15466297800003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9.6533900000000006E-2</v>
      </c>
      <c r="D33" s="27">
        <v>2.983278E-2</v>
      </c>
      <c r="E33" s="24"/>
      <c r="F33" s="24"/>
      <c r="G33" s="24"/>
      <c r="H33" s="28">
        <f t="shared" si="1"/>
        <v>0.12636668000000001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17.263134000000001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2.967635</v>
      </c>
      <c r="C36" s="31"/>
      <c r="D36" s="31"/>
      <c r="E36" s="32"/>
      <c r="F36" s="32"/>
      <c r="G36" s="32"/>
      <c r="H36" s="33">
        <f t="shared" si="1"/>
        <v>2.967635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502.19700624025006</v>
      </c>
      <c r="D38" s="34">
        <f>SUM(D39:D43)</f>
        <v>53.971828662</v>
      </c>
      <c r="E38" s="43"/>
      <c r="F38" s="43"/>
      <c r="G38" s="44"/>
      <c r="H38" s="52">
        <f t="shared" si="1"/>
        <v>556.16883490225007</v>
      </c>
    </row>
    <row r="39" spans="1:8" x14ac:dyDescent="0.2">
      <c r="A39" s="22" t="s">
        <v>25</v>
      </c>
      <c r="B39" s="23"/>
      <c r="C39" s="23">
        <v>394.04925655</v>
      </c>
      <c r="D39" s="23"/>
      <c r="E39" s="24"/>
      <c r="F39" s="24"/>
      <c r="G39" s="24"/>
      <c r="H39" s="25">
        <f t="shared" si="1"/>
        <v>394.04925655</v>
      </c>
    </row>
    <row r="40" spans="1:8" x14ac:dyDescent="0.2">
      <c r="A40" s="22" t="s">
        <v>70</v>
      </c>
      <c r="B40" s="23"/>
      <c r="C40" s="23">
        <v>1.3321000000000001</v>
      </c>
      <c r="D40" s="23">
        <v>0.70454351999999998</v>
      </c>
      <c r="E40" s="24"/>
      <c r="F40" s="24"/>
      <c r="G40" s="24"/>
      <c r="H40" s="25">
        <f t="shared" si="1"/>
        <v>2.0366435200000002</v>
      </c>
    </row>
    <row r="41" spans="1:8" x14ac:dyDescent="0.2">
      <c r="A41" s="22" t="s">
        <v>26</v>
      </c>
      <c r="B41" s="27"/>
      <c r="C41" s="27">
        <v>1.3119637715000001</v>
      </c>
      <c r="D41" s="27">
        <v>4.468932862</v>
      </c>
      <c r="E41" s="24"/>
      <c r="F41" s="24"/>
      <c r="G41" s="24"/>
      <c r="H41" s="28">
        <f t="shared" si="1"/>
        <v>5.7808966335000003</v>
      </c>
    </row>
    <row r="42" spans="1:8" x14ac:dyDescent="0.2">
      <c r="A42" s="22" t="s">
        <v>69</v>
      </c>
      <c r="B42" s="24"/>
      <c r="C42" s="27">
        <v>105.46006919375</v>
      </c>
      <c r="D42" s="27">
        <v>48.798352280000003</v>
      </c>
      <c r="E42" s="24"/>
      <c r="F42" s="24"/>
      <c r="G42" s="24"/>
      <c r="H42" s="28">
        <f t="shared" si="1"/>
        <v>154.25842147374999</v>
      </c>
    </row>
    <row r="43" spans="1:8" ht="13.5" thickBot="1" x14ac:dyDescent="0.25">
      <c r="A43" s="22" t="s">
        <v>71</v>
      </c>
      <c r="B43" s="27"/>
      <c r="C43" s="27">
        <v>4.3616725000000002E-2</v>
      </c>
      <c r="D43" s="27"/>
      <c r="E43" s="24"/>
      <c r="F43" s="24"/>
      <c r="G43" s="24"/>
      <c r="H43" s="28">
        <f t="shared" si="1"/>
        <v>4.3616725000000002E-2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pageSetUpPr fitToPage="1"/>
  </sheetPr>
  <dimension ref="A1:H44"/>
  <sheetViews>
    <sheetView topLeftCell="A10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33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25531.517372961636</v>
      </c>
      <c r="C7" s="15">
        <f t="shared" si="0"/>
        <v>3371.62764343144</v>
      </c>
      <c r="D7" s="15">
        <f t="shared" si="0"/>
        <v>1352.7779505371579</v>
      </c>
      <c r="E7" s="15">
        <f t="shared" si="0"/>
        <v>935.16806872194979</v>
      </c>
      <c r="F7" s="15">
        <f t="shared" si="0"/>
        <v>41.263458450850685</v>
      </c>
      <c r="G7" s="15">
        <f t="shared" si="0"/>
        <v>16.389808089599999</v>
      </c>
      <c r="H7" s="16">
        <f>SUM(B7:G7)</f>
        <v>31248.744302192634</v>
      </c>
    </row>
    <row r="8" spans="1:8" x14ac:dyDescent="0.2">
      <c r="A8" s="17" t="s">
        <v>6</v>
      </c>
      <c r="B8" s="18">
        <f>SUM(B9,B15)</f>
        <v>24067.707057317712</v>
      </c>
      <c r="C8" s="18">
        <f>SUM(C9,C15)</f>
        <v>234.34336724269022</v>
      </c>
      <c r="D8" s="18">
        <f>SUM(D9,D15)</f>
        <v>177.96237353915788</v>
      </c>
      <c r="E8" s="19"/>
      <c r="F8" s="19"/>
      <c r="G8" s="20"/>
      <c r="H8" s="21">
        <f t="shared" ref="H8:H44" si="1">SUM(B8:G8)</f>
        <v>24480.01279809956</v>
      </c>
    </row>
    <row r="9" spans="1:8" x14ac:dyDescent="0.2">
      <c r="A9" s="22" t="s">
        <v>7</v>
      </c>
      <c r="B9" s="23">
        <f>SUM(B10:B14)</f>
        <v>23819.219971089711</v>
      </c>
      <c r="C9" s="23">
        <f>SUM(C10:C14)</f>
        <v>227.93941483769021</v>
      </c>
      <c r="D9" s="23">
        <f>SUM(D10:D14)</f>
        <v>177.96237353915788</v>
      </c>
      <c r="E9" s="24"/>
      <c r="F9" s="24"/>
      <c r="G9" s="24"/>
      <c r="H9" s="25">
        <f t="shared" si="1"/>
        <v>24225.121759466558</v>
      </c>
    </row>
    <row r="10" spans="1:8" x14ac:dyDescent="0.2">
      <c r="A10" s="26" t="s">
        <v>8</v>
      </c>
      <c r="B10" s="27">
        <v>13109.533922456216</v>
      </c>
      <c r="C10" s="27">
        <v>8.3608440207793731</v>
      </c>
      <c r="D10" s="27">
        <v>67.21686894009737</v>
      </c>
      <c r="E10" s="24"/>
      <c r="F10" s="24"/>
      <c r="G10" s="24"/>
      <c r="H10" s="28">
        <f t="shared" si="1"/>
        <v>13185.111635417092</v>
      </c>
    </row>
    <row r="11" spans="1:8" x14ac:dyDescent="0.2">
      <c r="A11" s="26" t="s">
        <v>9</v>
      </c>
      <c r="B11" s="27">
        <v>2632.284563124997</v>
      </c>
      <c r="C11" s="27">
        <v>41.36720639596313</v>
      </c>
      <c r="D11" s="27">
        <v>16.946794214501089</v>
      </c>
      <c r="E11" s="24"/>
      <c r="F11" s="24"/>
      <c r="G11" s="24"/>
      <c r="H11" s="28">
        <f t="shared" si="1"/>
        <v>2690.5985637354611</v>
      </c>
    </row>
    <row r="12" spans="1:8" x14ac:dyDescent="0.2">
      <c r="A12" s="26" t="s">
        <v>10</v>
      </c>
      <c r="B12" s="27">
        <v>4741.7857565084969</v>
      </c>
      <c r="C12" s="29">
        <v>5.2476940709476869</v>
      </c>
      <c r="D12" s="27">
        <v>51.072327432559433</v>
      </c>
      <c r="E12" s="24"/>
      <c r="F12" s="24"/>
      <c r="G12" s="24"/>
      <c r="H12" s="28">
        <f t="shared" si="1"/>
        <v>4798.1057780120036</v>
      </c>
    </row>
    <row r="13" spans="1:8" x14ac:dyDescent="0.2">
      <c r="A13" s="26" t="s">
        <v>11</v>
      </c>
      <c r="B13" s="27">
        <v>3318.8259870000002</v>
      </c>
      <c r="C13" s="27">
        <v>172.95835485000001</v>
      </c>
      <c r="D13" s="27">
        <v>42.579373294</v>
      </c>
      <c r="E13" s="24"/>
      <c r="F13" s="24"/>
      <c r="G13" s="24"/>
      <c r="H13" s="28">
        <f t="shared" si="1"/>
        <v>3534.3637151440003</v>
      </c>
    </row>
    <row r="14" spans="1:8" x14ac:dyDescent="0.2">
      <c r="A14" s="26" t="s">
        <v>12</v>
      </c>
      <c r="B14" s="27">
        <v>16.789742</v>
      </c>
      <c r="C14" s="27">
        <v>5.3154999999999999E-3</v>
      </c>
      <c r="D14" s="27">
        <v>0.14700965799999999</v>
      </c>
      <c r="E14" s="24"/>
      <c r="F14" s="24"/>
      <c r="G14" s="24"/>
      <c r="H14" s="28">
        <f t="shared" si="1"/>
        <v>16.942067158</v>
      </c>
    </row>
    <row r="15" spans="1:8" x14ac:dyDescent="0.2">
      <c r="A15" s="22" t="s">
        <v>13</v>
      </c>
      <c r="B15" s="27">
        <f>SUM(B16:B17)</f>
        <v>248.48708622800001</v>
      </c>
      <c r="C15" s="27">
        <f>SUM(C16:C17)</f>
        <v>6.4039524050000001</v>
      </c>
      <c r="D15" s="27">
        <f>SUM(D16:D17)</f>
        <v>0</v>
      </c>
      <c r="E15" s="24"/>
      <c r="F15" s="24"/>
      <c r="G15" s="24"/>
      <c r="H15" s="28">
        <f t="shared" si="1"/>
        <v>254.89103863300002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248.48708622800001</v>
      </c>
      <c r="C17" s="31">
        <v>6.4039524050000001</v>
      </c>
      <c r="D17" s="31"/>
      <c r="E17" s="32"/>
      <c r="F17" s="32"/>
      <c r="G17" s="32"/>
      <c r="H17" s="33">
        <f t="shared" si="1"/>
        <v>254.89103863300002</v>
      </c>
    </row>
    <row r="18" spans="1:8" x14ac:dyDescent="0.2">
      <c r="A18" s="17" t="s">
        <v>16</v>
      </c>
      <c r="B18" s="34">
        <f t="shared" ref="B18:G18" si="2">SUM(B19:B26)</f>
        <v>1442.7523266439246</v>
      </c>
      <c r="C18" s="34">
        <f t="shared" si="2"/>
        <v>2.1417174999999999</v>
      </c>
      <c r="D18" s="34">
        <f t="shared" si="2"/>
        <v>28.055368833999999</v>
      </c>
      <c r="E18" s="34">
        <f t="shared" si="2"/>
        <v>935.16806872194979</v>
      </c>
      <c r="F18" s="34">
        <f t="shared" si="2"/>
        <v>41.263458450850685</v>
      </c>
      <c r="G18" s="35">
        <f t="shared" si="2"/>
        <v>16.389808089599999</v>
      </c>
      <c r="H18" s="21">
        <f t="shared" si="1"/>
        <v>2465.7707482403252</v>
      </c>
    </row>
    <row r="19" spans="1:8" x14ac:dyDescent="0.2">
      <c r="A19" s="22" t="s">
        <v>17</v>
      </c>
      <c r="B19" s="23">
        <v>207.2329128763796</v>
      </c>
      <c r="C19" s="23"/>
      <c r="D19" s="23"/>
      <c r="E19" s="36"/>
      <c r="F19" s="36"/>
      <c r="G19" s="36"/>
      <c r="H19" s="25">
        <f t="shared" si="1"/>
        <v>207.2329128763796</v>
      </c>
    </row>
    <row r="20" spans="1:8" x14ac:dyDescent="0.2">
      <c r="A20" s="22" t="s">
        <v>18</v>
      </c>
      <c r="B20" s="27">
        <v>214.53247522300003</v>
      </c>
      <c r="C20" s="27"/>
      <c r="D20" s="27"/>
      <c r="E20" s="27"/>
      <c r="F20" s="27"/>
      <c r="G20" s="27"/>
      <c r="H20" s="28">
        <f t="shared" si="1"/>
        <v>214.53247522300003</v>
      </c>
    </row>
    <row r="21" spans="1:8" x14ac:dyDescent="0.2">
      <c r="A21" s="22" t="s">
        <v>19</v>
      </c>
      <c r="B21" s="27">
        <v>974.69746368994493</v>
      </c>
      <c r="C21" s="27">
        <v>2.1417174999999999</v>
      </c>
      <c r="D21" s="27"/>
      <c r="E21" s="24"/>
      <c r="F21" s="27">
        <v>41.228254596180683</v>
      </c>
      <c r="G21" s="37"/>
      <c r="H21" s="28">
        <f t="shared" si="1"/>
        <v>1018.0674357861257</v>
      </c>
    </row>
    <row r="22" spans="1:8" x14ac:dyDescent="0.2">
      <c r="A22" s="22" t="s">
        <v>59</v>
      </c>
      <c r="B22" s="27">
        <v>46.289474854600002</v>
      </c>
      <c r="C22" s="27"/>
      <c r="D22" s="27"/>
      <c r="E22" s="24"/>
      <c r="F22" s="24"/>
      <c r="G22" s="24"/>
      <c r="H22" s="28">
        <f t="shared" si="1"/>
        <v>46.289474854600002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935.16806872194979</v>
      </c>
      <c r="F24" s="27">
        <v>3.520385467E-2</v>
      </c>
      <c r="G24" s="27"/>
      <c r="H24" s="28">
        <f t="shared" si="1"/>
        <v>935.20327257661984</v>
      </c>
    </row>
    <row r="25" spans="1:8" x14ac:dyDescent="0.2">
      <c r="A25" s="22" t="s">
        <v>61</v>
      </c>
      <c r="B25" s="27"/>
      <c r="C25" s="27"/>
      <c r="D25" s="27">
        <v>28.055368833999999</v>
      </c>
      <c r="E25" s="27"/>
      <c r="F25" s="27"/>
      <c r="G25" s="27">
        <v>16.389808089599999</v>
      </c>
      <c r="H25" s="28">
        <f t="shared" si="1"/>
        <v>44.445176923600002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21.057988999999999</v>
      </c>
      <c r="C27" s="34">
        <f>SUM(C28:C36)</f>
        <v>2578.5846725000001</v>
      </c>
      <c r="D27" s="34">
        <f>SUM(D28:D36)</f>
        <v>1093.578045232</v>
      </c>
      <c r="E27" s="43"/>
      <c r="F27" s="43"/>
      <c r="G27" s="44"/>
      <c r="H27" s="21">
        <f t="shared" si="1"/>
        <v>3693.2207067320001</v>
      </c>
    </row>
    <row r="28" spans="1:8" x14ac:dyDescent="0.2">
      <c r="A28" s="22" t="s">
        <v>20</v>
      </c>
      <c r="B28" s="36"/>
      <c r="C28" s="23">
        <v>2047.8429904249999</v>
      </c>
      <c r="D28" s="45"/>
      <c r="E28" s="24"/>
      <c r="F28" s="24"/>
      <c r="G28" s="24"/>
      <c r="H28" s="25">
        <f t="shared" si="1"/>
        <v>2047.8429904249999</v>
      </c>
    </row>
    <row r="29" spans="1:8" x14ac:dyDescent="0.2">
      <c r="A29" s="22" t="s">
        <v>21</v>
      </c>
      <c r="B29" s="24"/>
      <c r="C29" s="27">
        <v>530.50397050000004</v>
      </c>
      <c r="D29" s="27">
        <v>205.26959401799999</v>
      </c>
      <c r="E29" s="24"/>
      <c r="F29" s="24"/>
      <c r="G29" s="24"/>
      <c r="H29" s="28">
        <f t="shared" si="1"/>
        <v>735.77356451800006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888.23498944599999</v>
      </c>
      <c r="E31" s="24"/>
      <c r="F31" s="24"/>
      <c r="G31" s="24"/>
      <c r="H31" s="28">
        <f t="shared" si="1"/>
        <v>888.23498944599999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0.23771157500000001</v>
      </c>
      <c r="D33" s="27">
        <v>7.3461767999999997E-2</v>
      </c>
      <c r="E33" s="24"/>
      <c r="F33" s="24"/>
      <c r="G33" s="24"/>
      <c r="H33" s="28">
        <f t="shared" si="1"/>
        <v>0.31117334299999999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18.328882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2.7291069999999999</v>
      </c>
      <c r="C36" s="31"/>
      <c r="D36" s="31"/>
      <c r="E36" s="32"/>
      <c r="F36" s="32"/>
      <c r="G36" s="32"/>
      <c r="H36" s="33">
        <f t="shared" si="1"/>
        <v>2.7291069999999999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556.55788618874988</v>
      </c>
      <c r="D38" s="34">
        <f>SUM(D39:D43)</f>
        <v>53.182162931999997</v>
      </c>
      <c r="E38" s="43"/>
      <c r="F38" s="43"/>
      <c r="G38" s="44"/>
      <c r="H38" s="52">
        <f t="shared" si="1"/>
        <v>609.74004912074986</v>
      </c>
    </row>
    <row r="39" spans="1:8" x14ac:dyDescent="0.2">
      <c r="A39" s="22" t="s">
        <v>25</v>
      </c>
      <c r="B39" s="23"/>
      <c r="C39" s="23">
        <v>451.96030459999997</v>
      </c>
      <c r="D39" s="23"/>
      <c r="E39" s="24"/>
      <c r="F39" s="24"/>
      <c r="G39" s="24"/>
      <c r="H39" s="25">
        <f t="shared" si="1"/>
        <v>451.96030459999997</v>
      </c>
    </row>
    <row r="40" spans="1:8" x14ac:dyDescent="0.2">
      <c r="A40" s="22" t="s">
        <v>70</v>
      </c>
      <c r="B40" s="23"/>
      <c r="C40" s="23">
        <v>2.2882837500000002</v>
      </c>
      <c r="D40" s="23">
        <v>0.70840559999999997</v>
      </c>
      <c r="E40" s="24"/>
      <c r="F40" s="24"/>
      <c r="G40" s="24"/>
      <c r="H40" s="25">
        <f t="shared" si="1"/>
        <v>2.99668935</v>
      </c>
    </row>
    <row r="41" spans="1:8" x14ac:dyDescent="0.2">
      <c r="A41" s="22" t="s">
        <v>26</v>
      </c>
      <c r="B41" s="27"/>
      <c r="C41" s="27">
        <v>0.84587075749999996</v>
      </c>
      <c r="D41" s="27">
        <v>3.6677881719999998</v>
      </c>
      <c r="E41" s="24"/>
      <c r="F41" s="24"/>
      <c r="G41" s="24"/>
      <c r="H41" s="28">
        <f t="shared" si="1"/>
        <v>4.5136589295</v>
      </c>
    </row>
    <row r="42" spans="1:8" x14ac:dyDescent="0.2">
      <c r="A42" s="22" t="s">
        <v>69</v>
      </c>
      <c r="B42" s="24"/>
      <c r="C42" s="27">
        <v>101.41978108124999</v>
      </c>
      <c r="D42" s="27">
        <v>48.805969159999997</v>
      </c>
      <c r="E42" s="24"/>
      <c r="F42" s="24"/>
      <c r="G42" s="24"/>
      <c r="H42" s="28">
        <f t="shared" si="1"/>
        <v>150.22575024124998</v>
      </c>
    </row>
    <row r="43" spans="1:8" ht="13.5" thickBot="1" x14ac:dyDescent="0.25">
      <c r="A43" s="22" t="s">
        <v>71</v>
      </c>
      <c r="B43" s="27"/>
      <c r="C43" s="27">
        <v>4.3645999999999997E-2</v>
      </c>
      <c r="D43" s="27"/>
      <c r="E43" s="24"/>
      <c r="F43" s="24"/>
      <c r="G43" s="24"/>
      <c r="H43" s="28">
        <f t="shared" si="1"/>
        <v>4.3645999999999997E-2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honeticPr fontId="0" type="noConversion"/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>
    <pageSetUpPr fitToPage="1"/>
  </sheetPr>
  <dimension ref="A1:H44"/>
  <sheetViews>
    <sheetView topLeftCell="A19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75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22436.141631217903</v>
      </c>
      <c r="C7" s="15">
        <f t="shared" si="0"/>
        <v>3291.6580008799924</v>
      </c>
      <c r="D7" s="15">
        <f t="shared" si="0"/>
        <v>1336.8255150455489</v>
      </c>
      <c r="E7" s="15">
        <f t="shared" si="0"/>
        <v>946.43338179469004</v>
      </c>
      <c r="F7" s="15">
        <f t="shared" si="0"/>
        <v>54.021013250164117</v>
      </c>
      <c r="G7" s="15">
        <f t="shared" si="0"/>
        <v>15.9295177224</v>
      </c>
      <c r="H7" s="16">
        <f>SUM(B7:G7)</f>
        <v>28081.009059910699</v>
      </c>
    </row>
    <row r="8" spans="1:8" x14ac:dyDescent="0.2">
      <c r="A8" s="17" t="s">
        <v>6</v>
      </c>
      <c r="B8" s="18">
        <f>SUM(B9,B15)</f>
        <v>21118.825382120358</v>
      </c>
      <c r="C8" s="18">
        <f>SUM(C9,C15)</f>
        <v>227.8464930541175</v>
      </c>
      <c r="D8" s="18">
        <f>SUM(D9,D15)</f>
        <v>161.54064675354883</v>
      </c>
      <c r="E8" s="19"/>
      <c r="F8" s="19"/>
      <c r="G8" s="20"/>
      <c r="H8" s="21">
        <f t="shared" ref="H8:H44" si="1">SUM(B8:G8)</f>
        <v>21508.212521928024</v>
      </c>
    </row>
    <row r="9" spans="1:8" x14ac:dyDescent="0.2">
      <c r="A9" s="22" t="s">
        <v>7</v>
      </c>
      <c r="B9" s="23">
        <f>SUM(B10:B14)</f>
        <v>20844.18879174822</v>
      </c>
      <c r="C9" s="23">
        <f>SUM(C10:C14)</f>
        <v>220.53895032413934</v>
      </c>
      <c r="D9" s="23">
        <f>SUM(D10:D14)</f>
        <v>161.51029038772219</v>
      </c>
      <c r="E9" s="24"/>
      <c r="F9" s="24"/>
      <c r="G9" s="24"/>
      <c r="H9" s="25">
        <f t="shared" si="1"/>
        <v>21226.238032460082</v>
      </c>
    </row>
    <row r="10" spans="1:8" x14ac:dyDescent="0.2">
      <c r="A10" s="26" t="s">
        <v>8</v>
      </c>
      <c r="B10" s="27">
        <v>10381.597485365175</v>
      </c>
      <c r="C10" s="27">
        <v>6.2700202749668259</v>
      </c>
      <c r="D10" s="27">
        <v>54.633331295986622</v>
      </c>
      <c r="E10" s="24"/>
      <c r="F10" s="24"/>
      <c r="G10" s="24"/>
      <c r="H10" s="28">
        <f t="shared" si="1"/>
        <v>10442.500836936129</v>
      </c>
    </row>
    <row r="11" spans="1:8" x14ac:dyDescent="0.2">
      <c r="A11" s="26" t="s">
        <v>9</v>
      </c>
      <c r="B11" s="27">
        <v>2495.4108317645441</v>
      </c>
      <c r="C11" s="27">
        <v>47.418221647402085</v>
      </c>
      <c r="D11" s="27">
        <v>14.511832637256035</v>
      </c>
      <c r="E11" s="24"/>
      <c r="F11" s="24"/>
      <c r="G11" s="24"/>
      <c r="H11" s="28">
        <f t="shared" si="1"/>
        <v>2557.3408860492023</v>
      </c>
    </row>
    <row r="12" spans="1:8" x14ac:dyDescent="0.2">
      <c r="A12" s="26" t="s">
        <v>10</v>
      </c>
      <c r="B12" s="27">
        <v>4860.1998516185031</v>
      </c>
      <c r="C12" s="29">
        <v>4.8905695767704183</v>
      </c>
      <c r="D12" s="27">
        <v>50.246404838479535</v>
      </c>
      <c r="E12" s="24"/>
      <c r="F12" s="24"/>
      <c r="G12" s="24"/>
      <c r="H12" s="28">
        <f t="shared" si="1"/>
        <v>4915.3368260337538</v>
      </c>
    </row>
    <row r="13" spans="1:8" x14ac:dyDescent="0.2">
      <c r="A13" s="26" t="s">
        <v>11</v>
      </c>
      <c r="B13" s="27">
        <v>3092.2010089999999</v>
      </c>
      <c r="C13" s="27">
        <v>161.95610074999999</v>
      </c>
      <c r="D13" s="27">
        <v>41.989198002000002</v>
      </c>
      <c r="E13" s="24"/>
      <c r="F13" s="24"/>
      <c r="G13" s="24"/>
      <c r="H13" s="28">
        <f t="shared" si="1"/>
        <v>3296.1463077520002</v>
      </c>
    </row>
    <row r="14" spans="1:8" x14ac:dyDescent="0.2">
      <c r="A14" s="26" t="s">
        <v>12</v>
      </c>
      <c r="B14" s="27">
        <v>14.779614</v>
      </c>
      <c r="C14" s="27">
        <v>4.0380750000000003E-3</v>
      </c>
      <c r="D14" s="27">
        <v>0.12952361400000001</v>
      </c>
      <c r="E14" s="24"/>
      <c r="F14" s="24"/>
      <c r="G14" s="24"/>
      <c r="H14" s="28">
        <f t="shared" si="1"/>
        <v>14.913175689000001</v>
      </c>
    </row>
    <row r="15" spans="1:8" x14ac:dyDescent="0.2">
      <c r="A15" s="22" t="s">
        <v>13</v>
      </c>
      <c r="B15" s="27">
        <f>SUM(B16:B17)</f>
        <v>274.6365903721379</v>
      </c>
      <c r="C15" s="27">
        <f>SUM(C16:C17)</f>
        <v>7.3075427299781701</v>
      </c>
      <c r="D15" s="27">
        <f>SUM(D16:D17)</f>
        <v>3.0356365826628009E-2</v>
      </c>
      <c r="E15" s="24"/>
      <c r="F15" s="24"/>
      <c r="G15" s="24"/>
      <c r="H15" s="28">
        <f t="shared" si="1"/>
        <v>281.9744894679427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274.6365903721379</v>
      </c>
      <c r="C17" s="31">
        <v>7.3075427299781701</v>
      </c>
      <c r="D17" s="31">
        <v>3.0356365826628009E-2</v>
      </c>
      <c r="E17" s="32"/>
      <c r="F17" s="32"/>
      <c r="G17" s="32"/>
      <c r="H17" s="33">
        <f t="shared" si="1"/>
        <v>281.9744894679427</v>
      </c>
    </row>
    <row r="18" spans="1:8" x14ac:dyDescent="0.2">
      <c r="A18" s="17" t="s">
        <v>16</v>
      </c>
      <c r="B18" s="34">
        <f t="shared" ref="B18:G18" si="2">SUM(B19:B26)</f>
        <v>1296.1397990975472</v>
      </c>
      <c r="C18" s="34">
        <f t="shared" si="2"/>
        <v>2.2967425000000001</v>
      </c>
      <c r="D18" s="34">
        <f t="shared" si="2"/>
        <v>22.905593285999998</v>
      </c>
      <c r="E18" s="34">
        <f t="shared" si="2"/>
        <v>946.43338179469004</v>
      </c>
      <c r="F18" s="34">
        <f t="shared" si="2"/>
        <v>54.021013250164117</v>
      </c>
      <c r="G18" s="35">
        <f t="shared" si="2"/>
        <v>15.9295177224</v>
      </c>
      <c r="H18" s="21">
        <f t="shared" si="1"/>
        <v>2337.7260476508013</v>
      </c>
    </row>
    <row r="19" spans="1:8" x14ac:dyDescent="0.2">
      <c r="A19" s="22" t="s">
        <v>17</v>
      </c>
      <c r="B19" s="23">
        <v>108.31777597300001</v>
      </c>
      <c r="C19" s="23"/>
      <c r="D19" s="23"/>
      <c r="E19" s="36"/>
      <c r="F19" s="36"/>
      <c r="G19" s="36"/>
      <c r="H19" s="25">
        <f t="shared" si="1"/>
        <v>108.31777597300001</v>
      </c>
    </row>
    <row r="20" spans="1:8" x14ac:dyDescent="0.2">
      <c r="A20" s="22" t="s">
        <v>18</v>
      </c>
      <c r="B20" s="27">
        <v>166.23459742743333</v>
      </c>
      <c r="C20" s="27"/>
      <c r="D20" s="27"/>
      <c r="E20" s="27"/>
      <c r="F20" s="27"/>
      <c r="G20" s="27"/>
      <c r="H20" s="28">
        <f t="shared" si="1"/>
        <v>166.23459742743333</v>
      </c>
    </row>
    <row r="21" spans="1:8" x14ac:dyDescent="0.2">
      <c r="A21" s="22" t="s">
        <v>19</v>
      </c>
      <c r="B21" s="27">
        <v>974.63597200045581</v>
      </c>
      <c r="C21" s="27">
        <v>2.2967425000000001</v>
      </c>
      <c r="D21" s="27"/>
      <c r="E21" s="24"/>
      <c r="F21" s="27">
        <v>53.988143466014115</v>
      </c>
      <c r="G21" s="37"/>
      <c r="H21" s="28">
        <f t="shared" si="1"/>
        <v>1030.9208579664701</v>
      </c>
    </row>
    <row r="22" spans="1:8" x14ac:dyDescent="0.2">
      <c r="A22" s="22" t="s">
        <v>59</v>
      </c>
      <c r="B22" s="27">
        <v>46.951453696658</v>
      </c>
      <c r="C22" s="27"/>
      <c r="D22" s="27"/>
      <c r="E22" s="24"/>
      <c r="F22" s="24"/>
      <c r="G22" s="24"/>
      <c r="H22" s="28">
        <f t="shared" si="1"/>
        <v>46.951453696658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946.43338179469004</v>
      </c>
      <c r="F24" s="27">
        <v>3.2869784149999998E-2</v>
      </c>
      <c r="G24" s="27"/>
      <c r="H24" s="28">
        <f t="shared" si="1"/>
        <v>946.46625157884</v>
      </c>
    </row>
    <row r="25" spans="1:8" x14ac:dyDescent="0.2">
      <c r="A25" s="22" t="s">
        <v>61</v>
      </c>
      <c r="B25" s="27"/>
      <c r="C25" s="27"/>
      <c r="D25" s="27">
        <v>22.905593285999998</v>
      </c>
      <c r="E25" s="27"/>
      <c r="F25" s="27"/>
      <c r="G25" s="27">
        <v>15.9295177224</v>
      </c>
      <c r="H25" s="28">
        <f t="shared" si="1"/>
        <v>38.835111008399998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21.176449999999999</v>
      </c>
      <c r="C27" s="34">
        <f>SUM(C28:C36)</f>
        <v>2617.74413095</v>
      </c>
      <c r="D27" s="34">
        <f>SUM(D28:D36)</f>
        <v>1091.730496786</v>
      </c>
      <c r="E27" s="43"/>
      <c r="F27" s="43"/>
      <c r="G27" s="44"/>
      <c r="H27" s="21">
        <f t="shared" si="1"/>
        <v>3730.6510777359999</v>
      </c>
    </row>
    <row r="28" spans="1:8" x14ac:dyDescent="0.2">
      <c r="A28" s="22" t="s">
        <v>20</v>
      </c>
      <c r="B28" s="36"/>
      <c r="C28" s="23">
        <v>2053.5470933000001</v>
      </c>
      <c r="D28" s="45"/>
      <c r="E28" s="24"/>
      <c r="F28" s="24"/>
      <c r="G28" s="24"/>
      <c r="H28" s="25">
        <f t="shared" si="1"/>
        <v>2053.5470933000001</v>
      </c>
    </row>
    <row r="29" spans="1:8" x14ac:dyDescent="0.2">
      <c r="A29" s="22" t="s">
        <v>21</v>
      </c>
      <c r="B29" s="24"/>
      <c r="C29" s="27">
        <v>563.96241467499999</v>
      </c>
      <c r="D29" s="27">
        <v>207.16863597</v>
      </c>
      <c r="E29" s="24"/>
      <c r="F29" s="24"/>
      <c r="G29" s="24"/>
      <c r="H29" s="28">
        <f t="shared" si="1"/>
        <v>771.13105064499996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884.489353542</v>
      </c>
      <c r="E31" s="24"/>
      <c r="F31" s="24"/>
      <c r="G31" s="24"/>
      <c r="H31" s="28">
        <f t="shared" si="1"/>
        <v>884.489353542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0.23462297500000001</v>
      </c>
      <c r="D33" s="27">
        <v>7.2507273999999997E-2</v>
      </c>
      <c r="E33" s="24"/>
      <c r="F33" s="24"/>
      <c r="G33" s="24"/>
      <c r="H33" s="28">
        <f t="shared" si="1"/>
        <v>0.30713024900000002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18.446545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2.729905</v>
      </c>
      <c r="C36" s="31"/>
      <c r="D36" s="31"/>
      <c r="E36" s="32"/>
      <c r="F36" s="32"/>
      <c r="G36" s="32"/>
      <c r="H36" s="33">
        <f t="shared" si="1"/>
        <v>2.729905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443.77063437587509</v>
      </c>
      <c r="D38" s="34">
        <f>SUM(D39:D43)</f>
        <v>60.648778220000004</v>
      </c>
      <c r="E38" s="43"/>
      <c r="F38" s="43"/>
      <c r="G38" s="44"/>
      <c r="H38" s="52">
        <f t="shared" si="1"/>
        <v>504.41941259587509</v>
      </c>
    </row>
    <row r="39" spans="1:8" x14ac:dyDescent="0.2">
      <c r="A39" s="22" t="s">
        <v>25</v>
      </c>
      <c r="B39" s="23"/>
      <c r="C39" s="23">
        <v>352.90096075000002</v>
      </c>
      <c r="D39" s="23"/>
      <c r="E39" s="24"/>
      <c r="F39" s="24"/>
      <c r="G39" s="24"/>
      <c r="H39" s="25">
        <f t="shared" si="1"/>
        <v>352.90096075000002</v>
      </c>
    </row>
    <row r="40" spans="1:8" x14ac:dyDescent="0.2">
      <c r="A40" s="22" t="s">
        <v>70</v>
      </c>
      <c r="B40" s="23"/>
      <c r="C40" s="23">
        <v>6.4954554</v>
      </c>
      <c r="D40" s="23">
        <v>4.1615342399999999</v>
      </c>
      <c r="E40" s="24"/>
      <c r="F40" s="24"/>
      <c r="G40" s="24"/>
      <c r="H40" s="25">
        <f t="shared" si="1"/>
        <v>10.656989639999999</v>
      </c>
    </row>
    <row r="41" spans="1:8" x14ac:dyDescent="0.2">
      <c r="A41" s="22" t="s">
        <v>26</v>
      </c>
      <c r="B41" s="27"/>
      <c r="C41" s="27">
        <v>1.0387418415</v>
      </c>
      <c r="D41" s="27">
        <v>3.2952482399999998</v>
      </c>
      <c r="E41" s="24"/>
      <c r="F41" s="24"/>
      <c r="G41" s="24"/>
      <c r="H41" s="28">
        <f t="shared" si="1"/>
        <v>4.3339900814999996</v>
      </c>
    </row>
    <row r="42" spans="1:8" x14ac:dyDescent="0.2">
      <c r="A42" s="22" t="s">
        <v>69</v>
      </c>
      <c r="B42" s="24"/>
      <c r="C42" s="27">
        <v>83.320425384375</v>
      </c>
      <c r="D42" s="27">
        <v>53.191995740000003</v>
      </c>
      <c r="E42" s="24"/>
      <c r="F42" s="24"/>
      <c r="G42" s="24"/>
      <c r="H42" s="28">
        <f t="shared" si="1"/>
        <v>136.51242112437501</v>
      </c>
    </row>
    <row r="43" spans="1:8" ht="13.5" thickBot="1" x14ac:dyDescent="0.25">
      <c r="A43" s="22" t="s">
        <v>71</v>
      </c>
      <c r="B43" s="27"/>
      <c r="C43" s="27">
        <v>1.5051E-2</v>
      </c>
      <c r="D43" s="27"/>
      <c r="E43" s="24"/>
      <c r="F43" s="24"/>
      <c r="G43" s="24"/>
      <c r="H43" s="28">
        <f t="shared" si="1"/>
        <v>1.5051E-2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topLeftCell="A22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83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22660.799579099141</v>
      </c>
      <c r="C7" s="15">
        <f t="shared" si="0"/>
        <v>3307.065613248451</v>
      </c>
      <c r="D7" s="15">
        <f t="shared" si="0"/>
        <v>1344.3519954421308</v>
      </c>
      <c r="E7" s="15">
        <f t="shared" si="0"/>
        <v>931.74597167963418</v>
      </c>
      <c r="F7" s="15">
        <f t="shared" si="0"/>
        <v>51.052832717105588</v>
      </c>
      <c r="G7" s="15">
        <f t="shared" si="0"/>
        <v>15.6358433712</v>
      </c>
      <c r="H7" s="16">
        <f>SUM(B7:G7)</f>
        <v>28310.651835557663</v>
      </c>
    </row>
    <row r="8" spans="1:8" x14ac:dyDescent="0.2">
      <c r="A8" s="17" t="s">
        <v>6</v>
      </c>
      <c r="B8" s="18">
        <f>SUM(B9,B15)</f>
        <v>21303.22428042391</v>
      </c>
      <c r="C8" s="18">
        <f>SUM(C9,C15)</f>
        <v>223.47661296876356</v>
      </c>
      <c r="D8" s="18">
        <f>SUM(D9,D15)</f>
        <v>167.04524721413074</v>
      </c>
      <c r="E8" s="19"/>
      <c r="F8" s="19"/>
      <c r="G8" s="20"/>
      <c r="H8" s="21">
        <f t="shared" ref="H8:H44" si="1">SUM(B8:G8)</f>
        <v>21693.746140606803</v>
      </c>
    </row>
    <row r="9" spans="1:8" x14ac:dyDescent="0.2">
      <c r="A9" s="22" t="s">
        <v>7</v>
      </c>
      <c r="B9" s="23">
        <f>SUM(B10:B14)</f>
        <v>21010.350672366672</v>
      </c>
      <c r="C9" s="23">
        <f>SUM(C10:C14)</f>
        <v>214.53938083578834</v>
      </c>
      <c r="D9" s="23">
        <f>SUM(D10:D14)</f>
        <v>166.9666729585212</v>
      </c>
      <c r="E9" s="24"/>
      <c r="F9" s="24"/>
      <c r="G9" s="24"/>
      <c r="H9" s="25">
        <f t="shared" si="1"/>
        <v>21391.856726160982</v>
      </c>
    </row>
    <row r="10" spans="1:8" x14ac:dyDescent="0.2">
      <c r="A10" s="26" t="s">
        <v>8</v>
      </c>
      <c r="B10" s="27">
        <v>10351.890656680545</v>
      </c>
      <c r="C10" s="27">
        <v>5.8478004869930302</v>
      </c>
      <c r="D10" s="27">
        <v>51.427143158155751</v>
      </c>
      <c r="E10" s="24"/>
      <c r="F10" s="24"/>
      <c r="G10" s="24"/>
      <c r="H10" s="28">
        <f t="shared" si="1"/>
        <v>10409.165600325694</v>
      </c>
    </row>
    <row r="11" spans="1:8" x14ac:dyDescent="0.2">
      <c r="A11" s="26" t="s">
        <v>9</v>
      </c>
      <c r="B11" s="27">
        <v>2200.304510981246</v>
      </c>
      <c r="C11" s="27">
        <v>41.258578013698376</v>
      </c>
      <c r="D11" s="27">
        <v>17.506626303900656</v>
      </c>
      <c r="E11" s="24"/>
      <c r="F11" s="24"/>
      <c r="G11" s="24"/>
      <c r="H11" s="28">
        <f t="shared" si="1"/>
        <v>2259.069715298845</v>
      </c>
    </row>
    <row r="12" spans="1:8" x14ac:dyDescent="0.2">
      <c r="A12" s="26" t="s">
        <v>10</v>
      </c>
      <c r="B12" s="27">
        <v>4932.9963327048827</v>
      </c>
      <c r="C12" s="29">
        <v>4.9610865350969489</v>
      </c>
      <c r="D12" s="27">
        <v>51.56997572646479</v>
      </c>
      <c r="E12" s="24"/>
      <c r="F12" s="24"/>
      <c r="G12" s="24"/>
      <c r="H12" s="28">
        <f t="shared" si="1"/>
        <v>4989.5273949664443</v>
      </c>
    </row>
    <row r="13" spans="1:8" x14ac:dyDescent="0.2">
      <c r="A13" s="26" t="s">
        <v>11</v>
      </c>
      <c r="B13" s="27">
        <v>3507.3964780000001</v>
      </c>
      <c r="C13" s="27">
        <v>162.46659292499999</v>
      </c>
      <c r="D13" s="27">
        <v>46.304644474</v>
      </c>
      <c r="E13" s="24"/>
      <c r="F13" s="24"/>
      <c r="G13" s="24"/>
      <c r="H13" s="28">
        <f t="shared" si="1"/>
        <v>3716.1677153989999</v>
      </c>
    </row>
    <row r="14" spans="1:8" x14ac:dyDescent="0.2">
      <c r="A14" s="26" t="s">
        <v>12</v>
      </c>
      <c r="B14" s="27">
        <v>17.762694</v>
      </c>
      <c r="C14" s="27">
        <v>5.3228750000000003E-3</v>
      </c>
      <c r="D14" s="27">
        <v>0.15828329599999999</v>
      </c>
      <c r="E14" s="24"/>
      <c r="F14" s="24"/>
      <c r="G14" s="24"/>
      <c r="H14" s="28">
        <f t="shared" si="1"/>
        <v>17.926300171000001</v>
      </c>
    </row>
    <row r="15" spans="1:8" x14ac:dyDescent="0.2">
      <c r="A15" s="22" t="s">
        <v>13</v>
      </c>
      <c r="B15" s="27">
        <f>SUM(B16:B17)</f>
        <v>292.87360805723944</v>
      </c>
      <c r="C15" s="27">
        <f>SUM(C16:C17)</f>
        <v>8.9372321329752271</v>
      </c>
      <c r="D15" s="27">
        <f>SUM(D16:D17)</f>
        <v>7.8574255609545077E-2</v>
      </c>
      <c r="E15" s="24"/>
      <c r="F15" s="24"/>
      <c r="G15" s="24"/>
      <c r="H15" s="28">
        <f t="shared" si="1"/>
        <v>301.88941444582423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292.87360805723944</v>
      </c>
      <c r="C17" s="31">
        <v>8.9372321329752271</v>
      </c>
      <c r="D17" s="31">
        <v>7.8574255609545077E-2</v>
      </c>
      <c r="E17" s="32"/>
      <c r="F17" s="32"/>
      <c r="G17" s="32"/>
      <c r="H17" s="33">
        <f t="shared" si="1"/>
        <v>301.88941444582423</v>
      </c>
    </row>
    <row r="18" spans="1:8" x14ac:dyDescent="0.2">
      <c r="A18" s="17" t="s">
        <v>16</v>
      </c>
      <c r="B18" s="34">
        <f t="shared" ref="B18:G18" si="2">SUM(B19:B26)</f>
        <v>1335.4260206752283</v>
      </c>
      <c r="C18" s="34">
        <f t="shared" si="2"/>
        <v>2.6420875000000001</v>
      </c>
      <c r="D18" s="34">
        <f t="shared" si="2"/>
        <v>23.009034748000001</v>
      </c>
      <c r="E18" s="34">
        <f t="shared" si="2"/>
        <v>931.74597167963418</v>
      </c>
      <c r="F18" s="34">
        <f t="shared" si="2"/>
        <v>51.052832717105588</v>
      </c>
      <c r="G18" s="35">
        <f t="shared" si="2"/>
        <v>15.6358433712</v>
      </c>
      <c r="H18" s="21">
        <f t="shared" si="1"/>
        <v>2359.5117906911678</v>
      </c>
    </row>
    <row r="19" spans="1:8" x14ac:dyDescent="0.2">
      <c r="A19" s="22" t="s">
        <v>17</v>
      </c>
      <c r="B19" s="23">
        <v>84.852082344307746</v>
      </c>
      <c r="C19" s="23"/>
      <c r="D19" s="23"/>
      <c r="E19" s="36"/>
      <c r="F19" s="36"/>
      <c r="G19" s="36"/>
      <c r="H19" s="25">
        <f t="shared" si="1"/>
        <v>84.852082344307746</v>
      </c>
    </row>
    <row r="20" spans="1:8" x14ac:dyDescent="0.2">
      <c r="A20" s="22" t="s">
        <v>18</v>
      </c>
      <c r="B20" s="27">
        <v>191.15729390486669</v>
      </c>
      <c r="C20" s="27"/>
      <c r="D20" s="27"/>
      <c r="E20" s="27"/>
      <c r="F20" s="27"/>
      <c r="G20" s="27"/>
      <c r="H20" s="28">
        <f t="shared" si="1"/>
        <v>191.15729390486669</v>
      </c>
    </row>
    <row r="21" spans="1:8" x14ac:dyDescent="0.2">
      <c r="A21" s="22" t="s">
        <v>19</v>
      </c>
      <c r="B21" s="27">
        <v>1012.4286074776541</v>
      </c>
      <c r="C21" s="27">
        <v>2.6420875000000001</v>
      </c>
      <c r="D21" s="27"/>
      <c r="E21" s="24"/>
      <c r="F21" s="27">
        <v>50.969888702295584</v>
      </c>
      <c r="G21" s="37"/>
      <c r="H21" s="28">
        <f t="shared" si="1"/>
        <v>1066.0405836799496</v>
      </c>
    </row>
    <row r="22" spans="1:8" x14ac:dyDescent="0.2">
      <c r="A22" s="22" t="s">
        <v>59</v>
      </c>
      <c r="B22" s="27">
        <v>46.988036948400001</v>
      </c>
      <c r="C22" s="27"/>
      <c r="D22" s="27"/>
      <c r="E22" s="24"/>
      <c r="F22" s="24"/>
      <c r="G22" s="24"/>
      <c r="H22" s="28">
        <f t="shared" si="1"/>
        <v>46.988036948400001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931.74597167963418</v>
      </c>
      <c r="F24" s="27">
        <v>8.2944014809999994E-2</v>
      </c>
      <c r="G24" s="27"/>
      <c r="H24" s="28">
        <f t="shared" si="1"/>
        <v>931.82891569444416</v>
      </c>
    </row>
    <row r="25" spans="1:8" x14ac:dyDescent="0.2">
      <c r="A25" s="22" t="s">
        <v>61</v>
      </c>
      <c r="B25" s="27"/>
      <c r="C25" s="27"/>
      <c r="D25" s="27">
        <v>23.009034748000001</v>
      </c>
      <c r="E25" s="27"/>
      <c r="F25" s="27"/>
      <c r="G25" s="27">
        <v>15.6358433712</v>
      </c>
      <c r="H25" s="28">
        <f t="shared" si="1"/>
        <v>38.644878119200001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22.149277999999999</v>
      </c>
      <c r="C27" s="34">
        <f>SUM(C28:C36)</f>
        <v>2647.9371975999998</v>
      </c>
      <c r="D27" s="34">
        <f>SUM(D28:D36)</f>
        <v>1093.790254906</v>
      </c>
      <c r="E27" s="43"/>
      <c r="F27" s="43"/>
      <c r="G27" s="44"/>
      <c r="H27" s="21">
        <f t="shared" si="1"/>
        <v>3763.8767305059996</v>
      </c>
    </row>
    <row r="28" spans="1:8" x14ac:dyDescent="0.2">
      <c r="A28" s="22" t="s">
        <v>20</v>
      </c>
      <c r="B28" s="36"/>
      <c r="C28" s="23">
        <v>2059.3871075249999</v>
      </c>
      <c r="D28" s="45"/>
      <c r="E28" s="24"/>
      <c r="F28" s="24"/>
      <c r="G28" s="24"/>
      <c r="H28" s="25">
        <f t="shared" si="1"/>
        <v>2059.3871075249999</v>
      </c>
    </row>
    <row r="29" spans="1:8" x14ac:dyDescent="0.2">
      <c r="A29" s="22" t="s">
        <v>21</v>
      </c>
      <c r="B29" s="24"/>
      <c r="C29" s="27">
        <v>588.31861089999995</v>
      </c>
      <c r="D29" s="27">
        <v>207.94290552999999</v>
      </c>
      <c r="E29" s="24"/>
      <c r="F29" s="24"/>
      <c r="G29" s="24"/>
      <c r="H29" s="28">
        <f t="shared" si="1"/>
        <v>796.26151642999992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885.77581358199996</v>
      </c>
      <c r="E31" s="24"/>
      <c r="F31" s="24"/>
      <c r="G31" s="24"/>
      <c r="H31" s="28">
        <f t="shared" si="1"/>
        <v>885.77581358199996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0.23147917500000001</v>
      </c>
      <c r="D33" s="27">
        <v>7.1535794E-2</v>
      </c>
      <c r="E33" s="24"/>
      <c r="F33" s="24"/>
      <c r="G33" s="24"/>
      <c r="H33" s="28">
        <f t="shared" si="1"/>
        <v>0.30301496900000002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19.52505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2.624228</v>
      </c>
      <c r="C36" s="31"/>
      <c r="D36" s="31"/>
      <c r="E36" s="32"/>
      <c r="F36" s="32"/>
      <c r="G36" s="32"/>
      <c r="H36" s="33">
        <f t="shared" si="1"/>
        <v>2.624228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433.00971517968753</v>
      </c>
      <c r="D38" s="34">
        <f>SUM(D39:D43)</f>
        <v>60.507458574000005</v>
      </c>
      <c r="E38" s="43"/>
      <c r="F38" s="43"/>
      <c r="G38" s="44"/>
      <c r="H38" s="52">
        <f t="shared" si="1"/>
        <v>493.51717375368753</v>
      </c>
    </row>
    <row r="39" spans="1:8" x14ac:dyDescent="0.2">
      <c r="A39" s="22" t="s">
        <v>25</v>
      </c>
      <c r="B39" s="23"/>
      <c r="C39" s="23">
        <v>337.38660382500001</v>
      </c>
      <c r="D39" s="23"/>
      <c r="E39" s="24"/>
      <c r="F39" s="24"/>
      <c r="G39" s="24"/>
      <c r="H39" s="25">
        <f t="shared" si="1"/>
        <v>337.38660382500001</v>
      </c>
    </row>
    <row r="40" spans="1:8" x14ac:dyDescent="0.2">
      <c r="A40" s="22" t="s">
        <v>70</v>
      </c>
      <c r="B40" s="23"/>
      <c r="C40" s="23">
        <v>10.1459048</v>
      </c>
      <c r="D40" s="23">
        <v>6.4309353600000003</v>
      </c>
      <c r="E40" s="24"/>
      <c r="F40" s="24"/>
      <c r="G40" s="24"/>
      <c r="H40" s="25">
        <f t="shared" si="1"/>
        <v>16.57684016</v>
      </c>
    </row>
    <row r="41" spans="1:8" x14ac:dyDescent="0.2">
      <c r="A41" s="22" t="s">
        <v>26</v>
      </c>
      <c r="B41" s="27"/>
      <c r="C41" s="27">
        <v>0.90694810000000003</v>
      </c>
      <c r="D41" s="27">
        <v>2.8740291139999998</v>
      </c>
      <c r="E41" s="24"/>
      <c r="F41" s="24"/>
      <c r="G41" s="24"/>
      <c r="H41" s="28">
        <f t="shared" si="1"/>
        <v>3.780977214</v>
      </c>
    </row>
    <row r="42" spans="1:8" x14ac:dyDescent="0.2">
      <c r="A42" s="22" t="s">
        <v>69</v>
      </c>
      <c r="B42" s="24"/>
      <c r="C42" s="27">
        <v>84.550833104687499</v>
      </c>
      <c r="D42" s="27">
        <v>51.202494100000003</v>
      </c>
      <c r="E42" s="24"/>
      <c r="F42" s="24"/>
      <c r="G42" s="24"/>
      <c r="H42" s="28">
        <f t="shared" si="1"/>
        <v>135.75332720468751</v>
      </c>
    </row>
    <row r="43" spans="1:8" ht="13.5" thickBot="1" x14ac:dyDescent="0.25">
      <c r="A43" s="22" t="s">
        <v>71</v>
      </c>
      <c r="B43" s="27"/>
      <c r="C43" s="27">
        <v>1.9425350000000001E-2</v>
      </c>
      <c r="D43" s="27"/>
      <c r="E43" s="24"/>
      <c r="F43" s="24"/>
      <c r="G43" s="24"/>
      <c r="H43" s="28">
        <f t="shared" si="1"/>
        <v>1.9425350000000001E-2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topLeftCell="A22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84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23995.640474266365</v>
      </c>
      <c r="C7" s="15">
        <f t="shared" si="0"/>
        <v>3275.8076536896883</v>
      </c>
      <c r="D7" s="15">
        <f t="shared" si="0"/>
        <v>1338.1203361930798</v>
      </c>
      <c r="E7" s="15">
        <f t="shared" si="0"/>
        <v>535.84418302483891</v>
      </c>
      <c r="F7" s="15">
        <f t="shared" si="0"/>
        <v>72.765425312552097</v>
      </c>
      <c r="G7" s="15">
        <f t="shared" si="0"/>
        <v>16.481545485600002</v>
      </c>
      <c r="H7" s="16">
        <f>SUM(B7:G7)</f>
        <v>29234.65961797212</v>
      </c>
    </row>
    <row r="8" spans="1:8" x14ac:dyDescent="0.2">
      <c r="A8" s="17" t="s">
        <v>6</v>
      </c>
      <c r="B8" s="18">
        <f>SUM(B9,B15)</f>
        <v>22652.745680894222</v>
      </c>
      <c r="C8" s="18">
        <f>SUM(C9,C15)</f>
        <v>214.64995747668897</v>
      </c>
      <c r="D8" s="18">
        <f>SUM(D9,D15)</f>
        <v>173.46344420107948</v>
      </c>
      <c r="E8" s="19"/>
      <c r="F8" s="19"/>
      <c r="G8" s="20"/>
      <c r="H8" s="21">
        <f t="shared" ref="H8:H44" si="1">SUM(B8:G8)</f>
        <v>23040.859082571991</v>
      </c>
    </row>
    <row r="9" spans="1:8" x14ac:dyDescent="0.2">
      <c r="A9" s="22" t="s">
        <v>7</v>
      </c>
      <c r="B9" s="23">
        <f>SUM(B10:B14)</f>
        <v>22335.450630763666</v>
      </c>
      <c r="C9" s="23">
        <f>SUM(C10:C14)</f>
        <v>208.48286329271886</v>
      </c>
      <c r="D9" s="23">
        <f>SUM(D10:D14)</f>
        <v>173.45273276992478</v>
      </c>
      <c r="E9" s="24"/>
      <c r="F9" s="24"/>
      <c r="G9" s="24"/>
      <c r="H9" s="25">
        <f t="shared" si="1"/>
        <v>22717.386226826311</v>
      </c>
    </row>
    <row r="10" spans="1:8" x14ac:dyDescent="0.2">
      <c r="A10" s="26" t="s">
        <v>8</v>
      </c>
      <c r="B10" s="27">
        <v>11834.424639229384</v>
      </c>
      <c r="C10" s="27">
        <v>3.91826107537142</v>
      </c>
      <c r="D10" s="27">
        <v>56.449067262136516</v>
      </c>
      <c r="E10" s="24"/>
      <c r="F10" s="24"/>
      <c r="G10" s="24"/>
      <c r="H10" s="28">
        <f t="shared" si="1"/>
        <v>11894.791967566891</v>
      </c>
    </row>
    <row r="11" spans="1:8" x14ac:dyDescent="0.2">
      <c r="A11" s="26" t="s">
        <v>9</v>
      </c>
      <c r="B11" s="27">
        <v>2016.7077719490248</v>
      </c>
      <c r="C11" s="27">
        <v>39.045561727234634</v>
      </c>
      <c r="D11" s="27">
        <v>18.238511726386946</v>
      </c>
      <c r="E11" s="24"/>
      <c r="F11" s="24"/>
      <c r="G11" s="24"/>
      <c r="H11" s="28">
        <f t="shared" si="1"/>
        <v>2073.9918454026465</v>
      </c>
    </row>
    <row r="12" spans="1:8" x14ac:dyDescent="0.2">
      <c r="A12" s="26" t="s">
        <v>10</v>
      </c>
      <c r="B12" s="27">
        <v>5070.8462985852611</v>
      </c>
      <c r="C12" s="29">
        <v>4.9447506401127779</v>
      </c>
      <c r="D12" s="27">
        <v>53.51169000340132</v>
      </c>
      <c r="E12" s="24"/>
      <c r="F12" s="24"/>
      <c r="G12" s="24"/>
      <c r="H12" s="28">
        <f t="shared" si="1"/>
        <v>5129.302739228775</v>
      </c>
    </row>
    <row r="13" spans="1:8" x14ac:dyDescent="0.2">
      <c r="A13" s="26" t="s">
        <v>11</v>
      </c>
      <c r="B13" s="27">
        <v>3395.7596990000002</v>
      </c>
      <c r="C13" s="27">
        <v>160.56751610000001</v>
      </c>
      <c r="D13" s="27">
        <v>45.104748069999999</v>
      </c>
      <c r="E13" s="24"/>
      <c r="F13" s="24"/>
      <c r="G13" s="24"/>
      <c r="H13" s="28">
        <f t="shared" si="1"/>
        <v>3601.43196317</v>
      </c>
    </row>
    <row r="14" spans="1:8" x14ac:dyDescent="0.2">
      <c r="A14" s="26" t="s">
        <v>12</v>
      </c>
      <c r="B14" s="27">
        <v>17.712222000000001</v>
      </c>
      <c r="C14" s="27">
        <v>6.7737500000000003E-3</v>
      </c>
      <c r="D14" s="27">
        <v>0.148715708</v>
      </c>
      <c r="E14" s="24"/>
      <c r="F14" s="24"/>
      <c r="G14" s="24"/>
      <c r="H14" s="28">
        <f t="shared" si="1"/>
        <v>17.867711458000002</v>
      </c>
    </row>
    <row r="15" spans="1:8" x14ac:dyDescent="0.2">
      <c r="A15" s="22" t="s">
        <v>13</v>
      </c>
      <c r="B15" s="27">
        <f>SUM(B16:B17)</f>
        <v>317.29505013055598</v>
      </c>
      <c r="C15" s="27">
        <f>SUM(C16:C17)</f>
        <v>6.1670941839701205</v>
      </c>
      <c r="D15" s="27">
        <f>SUM(D16:D17)</f>
        <v>1.0711431154696848E-2</v>
      </c>
      <c r="E15" s="24"/>
      <c r="F15" s="24"/>
      <c r="G15" s="24"/>
      <c r="H15" s="28">
        <f t="shared" si="1"/>
        <v>323.47285574568076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317.29505013055598</v>
      </c>
      <c r="C17" s="31">
        <v>6.1670941839701205</v>
      </c>
      <c r="D17" s="31">
        <v>1.0711431154696848E-2</v>
      </c>
      <c r="E17" s="32"/>
      <c r="F17" s="32"/>
      <c r="G17" s="32"/>
      <c r="H17" s="33">
        <f t="shared" si="1"/>
        <v>323.47285574568076</v>
      </c>
    </row>
    <row r="18" spans="1:8" x14ac:dyDescent="0.2">
      <c r="A18" s="17" t="s">
        <v>16</v>
      </c>
      <c r="B18" s="34">
        <f t="shared" ref="B18:G18" si="2">SUM(B19:B26)</f>
        <v>1322.9351513721406</v>
      </c>
      <c r="C18" s="34">
        <f t="shared" si="2"/>
        <v>2.4875500000000001</v>
      </c>
      <c r="D18" s="34">
        <f t="shared" si="2"/>
        <v>18.196096348000001</v>
      </c>
      <c r="E18" s="34">
        <f t="shared" si="2"/>
        <v>535.84418302483891</v>
      </c>
      <c r="F18" s="34">
        <f t="shared" si="2"/>
        <v>72.765425312552097</v>
      </c>
      <c r="G18" s="35">
        <f t="shared" si="2"/>
        <v>16.481545485600002</v>
      </c>
      <c r="H18" s="21">
        <f t="shared" si="1"/>
        <v>1968.7099515431316</v>
      </c>
    </row>
    <row r="19" spans="1:8" x14ac:dyDescent="0.2">
      <c r="A19" s="22" t="s">
        <v>17</v>
      </c>
      <c r="B19" s="23">
        <v>97.474000962000005</v>
      </c>
      <c r="C19" s="23"/>
      <c r="D19" s="23"/>
      <c r="E19" s="36"/>
      <c r="F19" s="36"/>
      <c r="G19" s="36"/>
      <c r="H19" s="25">
        <f t="shared" si="1"/>
        <v>97.474000962000005</v>
      </c>
    </row>
    <row r="20" spans="1:8" x14ac:dyDescent="0.2">
      <c r="A20" s="22" t="s">
        <v>18</v>
      </c>
      <c r="B20" s="27">
        <v>193.11576272413333</v>
      </c>
      <c r="C20" s="27"/>
      <c r="D20" s="27"/>
      <c r="E20" s="27"/>
      <c r="F20" s="27"/>
      <c r="G20" s="27"/>
      <c r="H20" s="28">
        <f t="shared" si="1"/>
        <v>193.11576272413333</v>
      </c>
    </row>
    <row r="21" spans="1:8" x14ac:dyDescent="0.2">
      <c r="A21" s="22" t="s">
        <v>19</v>
      </c>
      <c r="B21" s="27">
        <v>986.28303653674129</v>
      </c>
      <c r="C21" s="27">
        <v>2.4875500000000001</v>
      </c>
      <c r="D21" s="27"/>
      <c r="E21" s="24"/>
      <c r="F21" s="27">
        <v>72.358042733322094</v>
      </c>
      <c r="G21" s="37"/>
      <c r="H21" s="28">
        <f t="shared" si="1"/>
        <v>1061.1286292700634</v>
      </c>
    </row>
    <row r="22" spans="1:8" x14ac:dyDescent="0.2">
      <c r="A22" s="22" t="s">
        <v>59</v>
      </c>
      <c r="B22" s="27">
        <v>46.062351149266</v>
      </c>
      <c r="C22" s="27"/>
      <c r="D22" s="27"/>
      <c r="E22" s="24"/>
      <c r="F22" s="24"/>
      <c r="G22" s="24"/>
      <c r="H22" s="28">
        <f t="shared" si="1"/>
        <v>46.062351149266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535.84418302483891</v>
      </c>
      <c r="F24" s="27">
        <v>0.40738257922999999</v>
      </c>
      <c r="G24" s="27"/>
      <c r="H24" s="28">
        <f t="shared" si="1"/>
        <v>536.2515656040689</v>
      </c>
    </row>
    <row r="25" spans="1:8" x14ac:dyDescent="0.2">
      <c r="A25" s="22" t="s">
        <v>61</v>
      </c>
      <c r="B25" s="27"/>
      <c r="C25" s="27"/>
      <c r="D25" s="27">
        <v>18.196096348000001</v>
      </c>
      <c r="E25" s="27"/>
      <c r="F25" s="27"/>
      <c r="G25" s="27">
        <v>16.481545485600002</v>
      </c>
      <c r="H25" s="28">
        <f t="shared" si="1"/>
        <v>34.677641833600006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19.959641999999999</v>
      </c>
      <c r="C27" s="34">
        <f>SUM(C28:C36)</f>
        <v>2648.9820337499996</v>
      </c>
      <c r="D27" s="34">
        <f>SUM(D28:D36)</f>
        <v>1090.5780515180002</v>
      </c>
      <c r="E27" s="43"/>
      <c r="F27" s="43"/>
      <c r="G27" s="44"/>
      <c r="H27" s="21">
        <f t="shared" si="1"/>
        <v>3759.5197272679998</v>
      </c>
    </row>
    <row r="28" spans="1:8" x14ac:dyDescent="0.2">
      <c r="A28" s="22" t="s">
        <v>20</v>
      </c>
      <c r="B28" s="36"/>
      <c r="C28" s="23">
        <v>2063.9205421749998</v>
      </c>
      <c r="D28" s="45"/>
      <c r="E28" s="24"/>
      <c r="F28" s="24"/>
      <c r="G28" s="24"/>
      <c r="H28" s="25">
        <f t="shared" si="1"/>
        <v>2063.9205421749998</v>
      </c>
    </row>
    <row r="29" spans="1:8" x14ac:dyDescent="0.2">
      <c r="A29" s="22" t="s">
        <v>21</v>
      </c>
      <c r="B29" s="24"/>
      <c r="C29" s="27">
        <v>584.85089259999995</v>
      </c>
      <c r="D29" s="27">
        <v>205.02068534599999</v>
      </c>
      <c r="E29" s="24"/>
      <c r="F29" s="24"/>
      <c r="G29" s="24"/>
      <c r="H29" s="28">
        <f t="shared" si="1"/>
        <v>789.87157794599989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885.49228327000003</v>
      </c>
      <c r="E31" s="24"/>
      <c r="F31" s="24"/>
      <c r="G31" s="24"/>
      <c r="H31" s="28">
        <f t="shared" si="1"/>
        <v>885.49228327000003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0.21059897499999999</v>
      </c>
      <c r="D33" s="27">
        <v>6.5082901999999998E-2</v>
      </c>
      <c r="E33" s="24"/>
      <c r="F33" s="24"/>
      <c r="G33" s="24"/>
      <c r="H33" s="28">
        <f t="shared" si="1"/>
        <v>0.27568187700000002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17.401273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2.5583689999999999</v>
      </c>
      <c r="C36" s="31"/>
      <c r="D36" s="31"/>
      <c r="E36" s="32"/>
      <c r="F36" s="32"/>
      <c r="G36" s="32"/>
      <c r="H36" s="33">
        <f t="shared" si="1"/>
        <v>2.5583689999999999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409.68811246299998</v>
      </c>
      <c r="D38" s="34">
        <f>SUM(D39:D43)</f>
        <v>55.882744126000006</v>
      </c>
      <c r="E38" s="43"/>
      <c r="F38" s="43"/>
      <c r="G38" s="44"/>
      <c r="H38" s="52">
        <f t="shared" si="1"/>
        <v>465.57085658899996</v>
      </c>
    </row>
    <row r="39" spans="1:8" x14ac:dyDescent="0.2">
      <c r="A39" s="22" t="s">
        <v>25</v>
      </c>
      <c r="B39" s="23"/>
      <c r="C39" s="23">
        <v>317.37430964999999</v>
      </c>
      <c r="D39" s="23"/>
      <c r="E39" s="24"/>
      <c r="F39" s="24"/>
      <c r="G39" s="24"/>
      <c r="H39" s="25">
        <f t="shared" si="1"/>
        <v>317.37430964999999</v>
      </c>
    </row>
    <row r="40" spans="1:8" x14ac:dyDescent="0.2">
      <c r="A40" s="22" t="s">
        <v>70</v>
      </c>
      <c r="B40" s="23"/>
      <c r="C40" s="23">
        <v>5.7783135999999997</v>
      </c>
      <c r="D40" s="23">
        <v>3.2709671999999999</v>
      </c>
      <c r="E40" s="24"/>
      <c r="F40" s="24"/>
      <c r="G40" s="24"/>
      <c r="H40" s="25">
        <f t="shared" si="1"/>
        <v>9.0492808</v>
      </c>
    </row>
    <row r="41" spans="1:8" x14ac:dyDescent="0.2">
      <c r="A41" s="22" t="s">
        <v>26</v>
      </c>
      <c r="B41" s="27"/>
      <c r="C41" s="27">
        <v>0.83982796299999996</v>
      </c>
      <c r="D41" s="27">
        <v>2.546024686</v>
      </c>
      <c r="E41" s="24"/>
      <c r="F41" s="24"/>
      <c r="G41" s="24"/>
      <c r="H41" s="28">
        <f t="shared" si="1"/>
        <v>3.3858526489999998</v>
      </c>
    </row>
    <row r="42" spans="1:8" x14ac:dyDescent="0.2">
      <c r="A42" s="22" t="s">
        <v>69</v>
      </c>
      <c r="B42" s="24"/>
      <c r="C42" s="27">
        <v>85.673205499999995</v>
      </c>
      <c r="D42" s="27">
        <v>50.065752240000002</v>
      </c>
      <c r="E42" s="24"/>
      <c r="F42" s="24"/>
      <c r="G42" s="24"/>
      <c r="H42" s="28">
        <f t="shared" si="1"/>
        <v>135.73895773999999</v>
      </c>
    </row>
    <row r="43" spans="1:8" ht="13.5" thickBot="1" x14ac:dyDescent="0.25">
      <c r="A43" s="22" t="s">
        <v>71</v>
      </c>
      <c r="B43" s="27"/>
      <c r="C43" s="27">
        <v>2.245575E-2</v>
      </c>
      <c r="D43" s="27"/>
      <c r="E43" s="24"/>
      <c r="F43" s="24"/>
      <c r="G43" s="24"/>
      <c r="H43" s="28">
        <f t="shared" si="1"/>
        <v>2.245575E-2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topLeftCell="A19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85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22765.284778358302</v>
      </c>
      <c r="C7" s="15">
        <f t="shared" si="0"/>
        <v>3143.944452864142</v>
      </c>
      <c r="D7" s="15">
        <f t="shared" si="0"/>
        <v>1333.3784406608413</v>
      </c>
      <c r="E7" s="15">
        <f t="shared" si="0"/>
        <v>523.55403883075098</v>
      </c>
      <c r="F7" s="15">
        <f t="shared" si="0"/>
        <v>68.642325572103999</v>
      </c>
      <c r="G7" s="15">
        <f t="shared" si="0"/>
        <v>17.094383060399998</v>
      </c>
      <c r="H7" s="16">
        <f>SUM(B7:G7)</f>
        <v>27851.898419346548</v>
      </c>
    </row>
    <row r="8" spans="1:8" x14ac:dyDescent="0.2">
      <c r="A8" s="17" t="s">
        <v>6</v>
      </c>
      <c r="B8" s="18">
        <f>SUM(B9,B15)</f>
        <v>21443.395137166553</v>
      </c>
      <c r="C8" s="18">
        <f>SUM(C9,C15)</f>
        <v>170.24619700289205</v>
      </c>
      <c r="D8" s="18">
        <f>SUM(D9,D15)</f>
        <v>164.81326406684119</v>
      </c>
      <c r="E8" s="19"/>
      <c r="F8" s="19"/>
      <c r="G8" s="20"/>
      <c r="H8" s="21">
        <f t="shared" ref="H8:H44" si="1">SUM(B8:G8)</f>
        <v>21778.454598236287</v>
      </c>
    </row>
    <row r="9" spans="1:8" x14ac:dyDescent="0.2">
      <c r="A9" s="22" t="s">
        <v>7</v>
      </c>
      <c r="B9" s="23">
        <f>SUM(B10:B14)</f>
        <v>21129.025300255173</v>
      </c>
      <c r="C9" s="23">
        <f>SUM(C10:C14)</f>
        <v>163.59748359087087</v>
      </c>
      <c r="D9" s="23">
        <f>SUM(D10:D14)</f>
        <v>164.80909683484126</v>
      </c>
      <c r="E9" s="24"/>
      <c r="F9" s="24"/>
      <c r="G9" s="24"/>
      <c r="H9" s="25">
        <f t="shared" si="1"/>
        <v>21457.431880680884</v>
      </c>
    </row>
    <row r="10" spans="1:8" x14ac:dyDescent="0.2">
      <c r="A10" s="26" t="s">
        <v>8</v>
      </c>
      <c r="B10" s="27">
        <v>10496.695197157398</v>
      </c>
      <c r="C10" s="27">
        <v>3.7321662290443083</v>
      </c>
      <c r="D10" s="27">
        <v>51.567499397219926</v>
      </c>
      <c r="E10" s="24"/>
      <c r="F10" s="24"/>
      <c r="G10" s="24"/>
      <c r="H10" s="28">
        <f t="shared" si="1"/>
        <v>10551.994862783664</v>
      </c>
    </row>
    <row r="11" spans="1:8" x14ac:dyDescent="0.2">
      <c r="A11" s="26" t="s">
        <v>9</v>
      </c>
      <c r="B11" s="27">
        <v>1988.6959997831996</v>
      </c>
      <c r="C11" s="27">
        <v>36.846574084863946</v>
      </c>
      <c r="D11" s="27">
        <v>18.664654843205174</v>
      </c>
      <c r="E11" s="24"/>
      <c r="F11" s="24"/>
      <c r="G11" s="24"/>
      <c r="H11" s="28">
        <f t="shared" si="1"/>
        <v>2044.2072287112687</v>
      </c>
    </row>
    <row r="12" spans="1:8" x14ac:dyDescent="0.2">
      <c r="A12" s="26" t="s">
        <v>10</v>
      </c>
      <c r="B12" s="27">
        <v>5163.8074503145754</v>
      </c>
      <c r="C12" s="29">
        <v>4.7854940019626158</v>
      </c>
      <c r="D12" s="27">
        <v>55.577156624416133</v>
      </c>
      <c r="E12" s="24"/>
      <c r="F12" s="24"/>
      <c r="G12" s="24"/>
      <c r="H12" s="28">
        <f t="shared" si="1"/>
        <v>5224.1701009409535</v>
      </c>
    </row>
    <row r="13" spans="1:8" x14ac:dyDescent="0.2">
      <c r="A13" s="26" t="s">
        <v>11</v>
      </c>
      <c r="B13" s="27">
        <v>3458.9399549999998</v>
      </c>
      <c r="C13" s="27">
        <v>118.227418625</v>
      </c>
      <c r="D13" s="27">
        <v>38.816076121999998</v>
      </c>
      <c r="E13" s="24"/>
      <c r="F13" s="24"/>
      <c r="G13" s="24"/>
      <c r="H13" s="28">
        <f t="shared" si="1"/>
        <v>3615.9834497470001</v>
      </c>
    </row>
    <row r="14" spans="1:8" x14ac:dyDescent="0.2">
      <c r="A14" s="26" t="s">
        <v>12</v>
      </c>
      <c r="B14" s="27">
        <v>20.886697999999999</v>
      </c>
      <c r="C14" s="27">
        <v>5.8306499999999997E-3</v>
      </c>
      <c r="D14" s="27">
        <v>0.18370984800000001</v>
      </c>
      <c r="E14" s="24"/>
      <c r="F14" s="24"/>
      <c r="G14" s="24"/>
      <c r="H14" s="28">
        <f t="shared" si="1"/>
        <v>21.076238497999999</v>
      </c>
    </row>
    <row r="15" spans="1:8" x14ac:dyDescent="0.2">
      <c r="A15" s="22" t="s">
        <v>13</v>
      </c>
      <c r="B15" s="27">
        <f>SUM(B16:B17)</f>
        <v>314.36983691137931</v>
      </c>
      <c r="C15" s="27">
        <f>SUM(C16:C17)</f>
        <v>6.648713412021193</v>
      </c>
      <c r="D15" s="27">
        <f>SUM(D16:D17)</f>
        <v>4.1672319999337248E-3</v>
      </c>
      <c r="E15" s="24"/>
      <c r="F15" s="24"/>
      <c r="G15" s="24"/>
      <c r="H15" s="28">
        <f t="shared" si="1"/>
        <v>321.02271755540045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314.36983691137931</v>
      </c>
      <c r="C17" s="31">
        <v>6.648713412021193</v>
      </c>
      <c r="D17" s="31">
        <v>4.1672319999337248E-3</v>
      </c>
      <c r="E17" s="32"/>
      <c r="F17" s="32"/>
      <c r="G17" s="32"/>
      <c r="H17" s="33">
        <f t="shared" si="1"/>
        <v>321.02271755540045</v>
      </c>
    </row>
    <row r="18" spans="1:8" x14ac:dyDescent="0.2">
      <c r="A18" s="17" t="s">
        <v>16</v>
      </c>
      <c r="B18" s="34">
        <f t="shared" ref="B18:G18" si="2">SUM(B19:B26)</f>
        <v>1300.8612211917487</v>
      </c>
      <c r="C18" s="34">
        <f t="shared" si="2"/>
        <v>2.3306399999999998</v>
      </c>
      <c r="D18" s="34">
        <f t="shared" si="2"/>
        <v>19.210331898</v>
      </c>
      <c r="E18" s="34">
        <f t="shared" si="2"/>
        <v>523.55403883075098</v>
      </c>
      <c r="F18" s="34">
        <f t="shared" si="2"/>
        <v>68.642325572103999</v>
      </c>
      <c r="G18" s="35">
        <f t="shared" si="2"/>
        <v>17.094383060399998</v>
      </c>
      <c r="H18" s="21">
        <f t="shared" si="1"/>
        <v>1931.6929405530038</v>
      </c>
    </row>
    <row r="19" spans="1:8" x14ac:dyDescent="0.2">
      <c r="A19" s="22" t="s">
        <v>17</v>
      </c>
      <c r="B19" s="23">
        <v>87.702107067</v>
      </c>
      <c r="C19" s="23"/>
      <c r="D19" s="23"/>
      <c r="E19" s="36"/>
      <c r="F19" s="36"/>
      <c r="G19" s="36"/>
      <c r="H19" s="25">
        <f t="shared" si="1"/>
        <v>87.702107067</v>
      </c>
    </row>
    <row r="20" spans="1:8" x14ac:dyDescent="0.2">
      <c r="A20" s="22" t="s">
        <v>18</v>
      </c>
      <c r="B20" s="27">
        <v>191.41839234503334</v>
      </c>
      <c r="C20" s="27"/>
      <c r="D20" s="27"/>
      <c r="E20" s="27"/>
      <c r="F20" s="27"/>
      <c r="G20" s="27"/>
      <c r="H20" s="28">
        <f t="shared" si="1"/>
        <v>191.41839234503334</v>
      </c>
    </row>
    <row r="21" spans="1:8" x14ac:dyDescent="0.2">
      <c r="A21" s="22" t="s">
        <v>19</v>
      </c>
      <c r="B21" s="27">
        <v>974.15124661967138</v>
      </c>
      <c r="C21" s="27">
        <v>2.3306399999999998</v>
      </c>
      <c r="D21" s="27"/>
      <c r="E21" s="24"/>
      <c r="F21" s="27">
        <v>68.307905879144002</v>
      </c>
      <c r="G21" s="37"/>
      <c r="H21" s="28">
        <f t="shared" si="1"/>
        <v>1044.7897924988154</v>
      </c>
    </row>
    <row r="22" spans="1:8" x14ac:dyDescent="0.2">
      <c r="A22" s="22" t="s">
        <v>59</v>
      </c>
      <c r="B22" s="27">
        <v>47.589475160044003</v>
      </c>
      <c r="C22" s="27"/>
      <c r="D22" s="27"/>
      <c r="E22" s="24"/>
      <c r="F22" s="24"/>
      <c r="G22" s="24"/>
      <c r="H22" s="28">
        <f t="shared" si="1"/>
        <v>47.589475160044003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523.55403883075098</v>
      </c>
      <c r="F24" s="27">
        <v>0.33441969296000001</v>
      </c>
      <c r="G24" s="27"/>
      <c r="H24" s="28">
        <f t="shared" si="1"/>
        <v>523.88845852371094</v>
      </c>
    </row>
    <row r="25" spans="1:8" x14ac:dyDescent="0.2">
      <c r="A25" s="22" t="s">
        <v>61</v>
      </c>
      <c r="B25" s="27"/>
      <c r="C25" s="27"/>
      <c r="D25" s="27">
        <v>19.210331898</v>
      </c>
      <c r="E25" s="27"/>
      <c r="F25" s="27"/>
      <c r="G25" s="27">
        <v>17.094383060399998</v>
      </c>
      <c r="H25" s="28">
        <f t="shared" si="1"/>
        <v>36.304714958399998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21.028420000000001</v>
      </c>
      <c r="C27" s="34">
        <f>SUM(C28:C36)</f>
        <v>2579.1638956750003</v>
      </c>
      <c r="D27" s="34">
        <f>SUM(D28:D36)</f>
        <v>1095.8302538380001</v>
      </c>
      <c r="E27" s="43"/>
      <c r="F27" s="43"/>
      <c r="G27" s="44"/>
      <c r="H27" s="21">
        <f t="shared" si="1"/>
        <v>3696.0225695130002</v>
      </c>
    </row>
    <row r="28" spans="1:8" x14ac:dyDescent="0.2">
      <c r="A28" s="22" t="s">
        <v>20</v>
      </c>
      <c r="B28" s="36"/>
      <c r="C28" s="23">
        <v>2043.155326975</v>
      </c>
      <c r="D28" s="45"/>
      <c r="E28" s="24"/>
      <c r="F28" s="24"/>
      <c r="G28" s="24"/>
      <c r="H28" s="25">
        <f t="shared" si="1"/>
        <v>2043.155326975</v>
      </c>
    </row>
    <row r="29" spans="1:8" x14ac:dyDescent="0.2">
      <c r="A29" s="22" t="s">
        <v>21</v>
      </c>
      <c r="B29" s="24"/>
      <c r="C29" s="27">
        <v>535.79332802500005</v>
      </c>
      <c r="D29" s="27">
        <v>203.86342082199999</v>
      </c>
      <c r="E29" s="24"/>
      <c r="F29" s="24"/>
      <c r="G29" s="24"/>
      <c r="H29" s="28">
        <f t="shared" si="1"/>
        <v>739.65674884700002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891.90031524400001</v>
      </c>
      <c r="E31" s="24"/>
      <c r="F31" s="24"/>
      <c r="G31" s="24"/>
      <c r="H31" s="28">
        <f t="shared" si="1"/>
        <v>891.90031524400001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0.21524067499999999</v>
      </c>
      <c r="D33" s="27">
        <v>6.6517772000000003E-2</v>
      </c>
      <c r="E33" s="24"/>
      <c r="F33" s="24"/>
      <c r="G33" s="24"/>
      <c r="H33" s="28">
        <f t="shared" si="1"/>
        <v>0.28175844699999997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18.796990000000001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2.23143</v>
      </c>
      <c r="C36" s="31"/>
      <c r="D36" s="31"/>
      <c r="E36" s="32"/>
      <c r="F36" s="32"/>
      <c r="G36" s="32"/>
      <c r="H36" s="33">
        <f t="shared" si="1"/>
        <v>2.23143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392.20372018624994</v>
      </c>
      <c r="D38" s="34">
        <f>SUM(D39:D43)</f>
        <v>53.524590857999996</v>
      </c>
      <c r="E38" s="43"/>
      <c r="F38" s="43"/>
      <c r="G38" s="44"/>
      <c r="H38" s="52">
        <f t="shared" si="1"/>
        <v>445.72831104424995</v>
      </c>
    </row>
    <row r="39" spans="1:8" x14ac:dyDescent="0.2">
      <c r="A39" s="22" t="s">
        <v>25</v>
      </c>
      <c r="B39" s="23"/>
      <c r="C39" s="23">
        <v>302.85311267499998</v>
      </c>
      <c r="D39" s="23"/>
      <c r="E39" s="24"/>
      <c r="F39" s="24"/>
      <c r="G39" s="24"/>
      <c r="H39" s="25">
        <f t="shared" si="1"/>
        <v>302.85311267499998</v>
      </c>
    </row>
    <row r="40" spans="1:8" x14ac:dyDescent="0.2">
      <c r="A40" s="22" t="s">
        <v>70</v>
      </c>
      <c r="B40" s="23"/>
      <c r="C40" s="23">
        <v>1.9012051999999999</v>
      </c>
      <c r="D40" s="23">
        <v>0.67965456000000002</v>
      </c>
      <c r="E40" s="24"/>
      <c r="F40" s="24"/>
      <c r="G40" s="24"/>
      <c r="H40" s="25">
        <f t="shared" si="1"/>
        <v>2.5808597600000001</v>
      </c>
    </row>
    <row r="41" spans="1:8" x14ac:dyDescent="0.2">
      <c r="A41" s="22" t="s">
        <v>26</v>
      </c>
      <c r="B41" s="27"/>
      <c r="C41" s="27">
        <v>0.79657175499999999</v>
      </c>
      <c r="D41" s="27">
        <v>2.947741798</v>
      </c>
      <c r="E41" s="24"/>
      <c r="F41" s="24"/>
      <c r="G41" s="24"/>
      <c r="H41" s="28">
        <f t="shared" si="1"/>
        <v>3.744313553</v>
      </c>
    </row>
    <row r="42" spans="1:8" x14ac:dyDescent="0.2">
      <c r="A42" s="22" t="s">
        <v>69</v>
      </c>
      <c r="B42" s="24"/>
      <c r="C42" s="27">
        <v>86.627985531250005</v>
      </c>
      <c r="D42" s="27">
        <v>49.897194499999998</v>
      </c>
      <c r="E42" s="24"/>
      <c r="F42" s="24"/>
      <c r="G42" s="24"/>
      <c r="H42" s="28">
        <f t="shared" si="1"/>
        <v>136.52518003124999</v>
      </c>
    </row>
    <row r="43" spans="1:8" ht="13.5" thickBot="1" x14ac:dyDescent="0.25">
      <c r="A43" s="22" t="s">
        <v>71</v>
      </c>
      <c r="B43" s="27"/>
      <c r="C43" s="27">
        <v>2.4845025E-2</v>
      </c>
      <c r="D43" s="27"/>
      <c r="E43" s="24"/>
      <c r="F43" s="24"/>
      <c r="G43" s="24"/>
      <c r="H43" s="28">
        <f t="shared" si="1"/>
        <v>2.4845025E-2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topLeftCell="A19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86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24607.309323699559</v>
      </c>
      <c r="C7" s="15">
        <f t="shared" si="0"/>
        <v>3153.1053831283875</v>
      </c>
      <c r="D7" s="15">
        <f t="shared" si="0"/>
        <v>1319.4382448043668</v>
      </c>
      <c r="E7" s="15">
        <f t="shared" si="0"/>
        <v>427.14736119426789</v>
      </c>
      <c r="F7" s="15">
        <f t="shared" si="0"/>
        <v>95.830223235595014</v>
      </c>
      <c r="G7" s="15">
        <f t="shared" si="0"/>
        <v>17.074790610000001</v>
      </c>
      <c r="H7" s="16">
        <f>SUM(B7:G7)</f>
        <v>29619.905326672175</v>
      </c>
    </row>
    <row r="8" spans="1:8" x14ac:dyDescent="0.2">
      <c r="A8" s="17" t="s">
        <v>6</v>
      </c>
      <c r="B8" s="18">
        <f>SUM(B9,B15)</f>
        <v>23170.234325881567</v>
      </c>
      <c r="C8" s="18">
        <f>SUM(C9,C15)</f>
        <v>181.43603914141084</v>
      </c>
      <c r="D8" s="18">
        <f>SUM(D9,D15)</f>
        <v>174.97979698436686</v>
      </c>
      <c r="E8" s="19"/>
      <c r="F8" s="19"/>
      <c r="G8" s="20"/>
      <c r="H8" s="21">
        <f t="shared" ref="H8:H44" si="1">SUM(B8:G8)</f>
        <v>23526.650162007347</v>
      </c>
    </row>
    <row r="9" spans="1:8" x14ac:dyDescent="0.2">
      <c r="A9" s="22" t="s">
        <v>7</v>
      </c>
      <c r="B9" s="23">
        <f>SUM(B10:B14)</f>
        <v>22888.540694440391</v>
      </c>
      <c r="C9" s="23">
        <f>SUM(C10:C14)</f>
        <v>175.00172598031943</v>
      </c>
      <c r="D9" s="23">
        <f>SUM(D10:D14)</f>
        <v>174.97561989946553</v>
      </c>
      <c r="E9" s="24"/>
      <c r="F9" s="24"/>
      <c r="G9" s="24"/>
      <c r="H9" s="25">
        <f t="shared" si="1"/>
        <v>23238.518040320178</v>
      </c>
    </row>
    <row r="10" spans="1:8" x14ac:dyDescent="0.2">
      <c r="A10" s="26" t="s">
        <v>8</v>
      </c>
      <c r="B10" s="27">
        <v>12269.452874836537</v>
      </c>
      <c r="C10" s="27">
        <v>5.3435322721146559</v>
      </c>
      <c r="D10" s="27">
        <v>64.064461621463039</v>
      </c>
      <c r="E10" s="24"/>
      <c r="F10" s="24"/>
      <c r="G10" s="24"/>
      <c r="H10" s="28">
        <f t="shared" si="1"/>
        <v>12338.860868730115</v>
      </c>
    </row>
    <row r="11" spans="1:8" x14ac:dyDescent="0.2">
      <c r="A11" s="26" t="s">
        <v>9</v>
      </c>
      <c r="B11" s="27">
        <v>2307.398206543714</v>
      </c>
      <c r="C11" s="27">
        <v>47.252351798122049</v>
      </c>
      <c r="D11" s="27">
        <v>18.194569657687808</v>
      </c>
      <c r="E11" s="24"/>
      <c r="F11" s="24"/>
      <c r="G11" s="24"/>
      <c r="H11" s="28">
        <f t="shared" si="1"/>
        <v>2372.8451279995238</v>
      </c>
    </row>
    <row r="12" spans="1:8" x14ac:dyDescent="0.2">
      <c r="A12" s="26" t="s">
        <v>10</v>
      </c>
      <c r="B12" s="27">
        <v>5033.5220350601394</v>
      </c>
      <c r="C12" s="29">
        <v>4.6166715850827291</v>
      </c>
      <c r="D12" s="27">
        <v>54.601813778314678</v>
      </c>
      <c r="E12" s="24"/>
      <c r="F12" s="24"/>
      <c r="G12" s="24"/>
      <c r="H12" s="28">
        <f t="shared" si="1"/>
        <v>5092.7405204235374</v>
      </c>
    </row>
    <row r="13" spans="1:8" x14ac:dyDescent="0.2">
      <c r="A13" s="26" t="s">
        <v>11</v>
      </c>
      <c r="B13" s="27">
        <v>3258.3660249999998</v>
      </c>
      <c r="C13" s="27">
        <v>117.78366244999999</v>
      </c>
      <c r="D13" s="27">
        <v>37.940736584</v>
      </c>
      <c r="E13" s="24"/>
      <c r="F13" s="24"/>
      <c r="G13" s="24"/>
      <c r="H13" s="28">
        <f t="shared" si="1"/>
        <v>3414.0904240340001</v>
      </c>
    </row>
    <row r="14" spans="1:8" x14ac:dyDescent="0.2">
      <c r="A14" s="26" t="s">
        <v>12</v>
      </c>
      <c r="B14" s="27">
        <v>19.801552999999998</v>
      </c>
      <c r="C14" s="27">
        <v>5.5078749999999998E-3</v>
      </c>
      <c r="D14" s="27">
        <v>0.174038258</v>
      </c>
      <c r="E14" s="24"/>
      <c r="F14" s="24"/>
      <c r="G14" s="24"/>
      <c r="H14" s="28">
        <f t="shared" si="1"/>
        <v>19.981099132999997</v>
      </c>
    </row>
    <row r="15" spans="1:8" x14ac:dyDescent="0.2">
      <c r="A15" s="22" t="s">
        <v>13</v>
      </c>
      <c r="B15" s="27">
        <f>SUM(B16:B17)</f>
        <v>281.69363144117528</v>
      </c>
      <c r="C15" s="27">
        <f>SUM(C16:C17)</f>
        <v>6.4343131610914028</v>
      </c>
      <c r="D15" s="27">
        <f>SUM(D16:D17)</f>
        <v>4.1770849013415988E-3</v>
      </c>
      <c r="E15" s="24"/>
      <c r="F15" s="24"/>
      <c r="G15" s="24"/>
      <c r="H15" s="28">
        <f t="shared" si="1"/>
        <v>288.13212168716802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281.69363144117528</v>
      </c>
      <c r="C17" s="31">
        <v>6.4343131610914028</v>
      </c>
      <c r="D17" s="31">
        <v>4.1770849013415988E-3</v>
      </c>
      <c r="E17" s="32"/>
      <c r="F17" s="32"/>
      <c r="G17" s="32"/>
      <c r="H17" s="33">
        <f t="shared" si="1"/>
        <v>288.13212168716802</v>
      </c>
    </row>
    <row r="18" spans="1:8" x14ac:dyDescent="0.2">
      <c r="A18" s="17" t="s">
        <v>16</v>
      </c>
      <c r="B18" s="34">
        <f t="shared" ref="B18:G18" si="2">SUM(B19:B26)</f>
        <v>1414.7069678179889</v>
      </c>
      <c r="C18" s="34">
        <f t="shared" si="2"/>
        <v>2.458755</v>
      </c>
      <c r="D18" s="34">
        <f t="shared" si="2"/>
        <v>19.758281484000001</v>
      </c>
      <c r="E18" s="34">
        <f t="shared" si="2"/>
        <v>427.14736119426789</v>
      </c>
      <c r="F18" s="34">
        <f t="shared" si="2"/>
        <v>95.830223235595014</v>
      </c>
      <c r="G18" s="35">
        <f t="shared" si="2"/>
        <v>17.074790610000001</v>
      </c>
      <c r="H18" s="21">
        <f t="shared" si="1"/>
        <v>1976.976379341852</v>
      </c>
    </row>
    <row r="19" spans="1:8" x14ac:dyDescent="0.2">
      <c r="A19" s="22" t="s">
        <v>17</v>
      </c>
      <c r="B19" s="23">
        <v>196.072082272231</v>
      </c>
      <c r="C19" s="23"/>
      <c r="D19" s="23"/>
      <c r="E19" s="36"/>
      <c r="F19" s="36"/>
      <c r="G19" s="36"/>
      <c r="H19" s="25">
        <f t="shared" si="1"/>
        <v>196.072082272231</v>
      </c>
    </row>
    <row r="20" spans="1:8" x14ac:dyDescent="0.2">
      <c r="A20" s="22" t="s">
        <v>18</v>
      </c>
      <c r="B20" s="27">
        <v>190.05928343706745</v>
      </c>
      <c r="C20" s="27"/>
      <c r="D20" s="27"/>
      <c r="E20" s="27"/>
      <c r="F20" s="27"/>
      <c r="G20" s="27"/>
      <c r="H20" s="28">
        <f t="shared" si="1"/>
        <v>190.05928343706745</v>
      </c>
    </row>
    <row r="21" spans="1:8" x14ac:dyDescent="0.2">
      <c r="A21" s="22" t="s">
        <v>19</v>
      </c>
      <c r="B21" s="27">
        <v>979.80605438764246</v>
      </c>
      <c r="C21" s="27">
        <v>2.458755</v>
      </c>
      <c r="D21" s="27"/>
      <c r="E21" s="24"/>
      <c r="F21" s="27">
        <v>95.34935512082501</v>
      </c>
      <c r="G21" s="37"/>
      <c r="H21" s="28">
        <f t="shared" si="1"/>
        <v>1077.6141645084674</v>
      </c>
    </row>
    <row r="22" spans="1:8" x14ac:dyDescent="0.2">
      <c r="A22" s="22" t="s">
        <v>59</v>
      </c>
      <c r="B22" s="27">
        <v>48.769547721047999</v>
      </c>
      <c r="C22" s="27"/>
      <c r="D22" s="27"/>
      <c r="E22" s="24"/>
      <c r="F22" s="24"/>
      <c r="G22" s="24"/>
      <c r="H22" s="28">
        <f t="shared" si="1"/>
        <v>48.769547721047999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427.14736119426789</v>
      </c>
      <c r="F24" s="27">
        <v>0.48086811477000002</v>
      </c>
      <c r="G24" s="27"/>
      <c r="H24" s="28">
        <f t="shared" si="1"/>
        <v>427.62822930903786</v>
      </c>
    </row>
    <row r="25" spans="1:8" x14ac:dyDescent="0.2">
      <c r="A25" s="22" t="s">
        <v>61</v>
      </c>
      <c r="B25" s="27"/>
      <c r="C25" s="27"/>
      <c r="D25" s="27">
        <v>19.758281484000001</v>
      </c>
      <c r="E25" s="27"/>
      <c r="F25" s="27"/>
      <c r="G25" s="27">
        <v>17.074790610000001</v>
      </c>
      <c r="H25" s="28">
        <f t="shared" si="1"/>
        <v>36.833072094000002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22.368030000000001</v>
      </c>
      <c r="C27" s="34">
        <f>SUM(C28:C36)</f>
        <v>2590.2649043000001</v>
      </c>
      <c r="D27" s="34">
        <f>SUM(D28:D36)</f>
        <v>1072.9147058619999</v>
      </c>
      <c r="E27" s="43"/>
      <c r="F27" s="43"/>
      <c r="G27" s="44"/>
      <c r="H27" s="21">
        <f t="shared" si="1"/>
        <v>3685.5476401619999</v>
      </c>
    </row>
    <row r="28" spans="1:8" x14ac:dyDescent="0.2">
      <c r="A28" s="22" t="s">
        <v>20</v>
      </c>
      <c r="B28" s="36"/>
      <c r="C28" s="23">
        <v>2028.063018475</v>
      </c>
      <c r="D28" s="45"/>
      <c r="E28" s="24"/>
      <c r="F28" s="24"/>
      <c r="G28" s="24"/>
      <c r="H28" s="25">
        <f t="shared" si="1"/>
        <v>2028.063018475</v>
      </c>
    </row>
    <row r="29" spans="1:8" x14ac:dyDescent="0.2">
      <c r="A29" s="22" t="s">
        <v>21</v>
      </c>
      <c r="B29" s="24"/>
      <c r="C29" s="27">
        <v>562.00174824999999</v>
      </c>
      <c r="D29" s="27">
        <v>199.299476024</v>
      </c>
      <c r="E29" s="24"/>
      <c r="F29" s="24"/>
      <c r="G29" s="24"/>
      <c r="H29" s="28">
        <f t="shared" si="1"/>
        <v>761.30122427399999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873.55337993800003</v>
      </c>
      <c r="E31" s="24"/>
      <c r="F31" s="24"/>
      <c r="G31" s="24"/>
      <c r="H31" s="28">
        <f t="shared" si="1"/>
        <v>873.55337993800003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0.20013757500000001</v>
      </c>
      <c r="D33" s="27">
        <v>6.1849899999999999E-2</v>
      </c>
      <c r="E33" s="24"/>
      <c r="F33" s="24"/>
      <c r="G33" s="24"/>
      <c r="H33" s="28">
        <f t="shared" si="1"/>
        <v>0.26198747500000003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20.587129000000001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1.7809010000000001</v>
      </c>
      <c r="C36" s="31"/>
      <c r="D36" s="31"/>
      <c r="E36" s="32"/>
      <c r="F36" s="32"/>
      <c r="G36" s="32"/>
      <c r="H36" s="33">
        <f t="shared" si="1"/>
        <v>1.7809010000000001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378.94568468697656</v>
      </c>
      <c r="D38" s="34">
        <f>SUM(D39:D43)</f>
        <v>51.785460473999997</v>
      </c>
      <c r="E38" s="43"/>
      <c r="F38" s="43"/>
      <c r="G38" s="44"/>
      <c r="H38" s="52">
        <f t="shared" si="1"/>
        <v>430.73114516097655</v>
      </c>
    </row>
    <row r="39" spans="1:8" x14ac:dyDescent="0.2">
      <c r="A39" s="22" t="s">
        <v>25</v>
      </c>
      <c r="B39" s="23"/>
      <c r="C39" s="23">
        <v>294.00813540000001</v>
      </c>
      <c r="D39" s="23"/>
      <c r="E39" s="24"/>
      <c r="F39" s="24"/>
      <c r="G39" s="24"/>
      <c r="H39" s="25">
        <f t="shared" si="1"/>
        <v>294.00813540000001</v>
      </c>
    </row>
    <row r="40" spans="1:8" x14ac:dyDescent="0.2">
      <c r="A40" s="22" t="s">
        <v>70</v>
      </c>
      <c r="B40" s="23"/>
      <c r="C40" s="23">
        <v>1.9681158000000001</v>
      </c>
      <c r="D40" s="23">
        <v>0.66613728000000005</v>
      </c>
      <c r="E40" s="24"/>
      <c r="F40" s="24"/>
      <c r="G40" s="24"/>
      <c r="H40" s="25">
        <f t="shared" si="1"/>
        <v>2.6342530800000001</v>
      </c>
    </row>
    <row r="41" spans="1:8" x14ac:dyDescent="0.2">
      <c r="A41" s="22" t="s">
        <v>26</v>
      </c>
      <c r="B41" s="27"/>
      <c r="C41" s="27">
        <v>0.94100524299999999</v>
      </c>
      <c r="D41" s="27">
        <v>2.8029739939999998</v>
      </c>
      <c r="E41" s="24"/>
      <c r="F41" s="24"/>
      <c r="G41" s="24"/>
      <c r="H41" s="28">
        <f t="shared" si="1"/>
        <v>3.7439792369999996</v>
      </c>
    </row>
    <row r="42" spans="1:8" x14ac:dyDescent="0.2">
      <c r="A42" s="22" t="s">
        <v>69</v>
      </c>
      <c r="B42" s="24"/>
      <c r="C42" s="27">
        <v>82.008569768976557</v>
      </c>
      <c r="D42" s="27">
        <v>48.316349199999998</v>
      </c>
      <c r="E42" s="24"/>
      <c r="F42" s="24"/>
      <c r="G42" s="24"/>
      <c r="H42" s="28">
        <f t="shared" si="1"/>
        <v>130.32491896897656</v>
      </c>
    </row>
    <row r="43" spans="1:8" ht="13.5" thickBot="1" x14ac:dyDescent="0.25">
      <c r="A43" s="22" t="s">
        <v>71</v>
      </c>
      <c r="B43" s="27"/>
      <c r="C43" s="27">
        <v>1.9858475E-2</v>
      </c>
      <c r="D43" s="27"/>
      <c r="E43" s="24"/>
      <c r="F43" s="24"/>
      <c r="G43" s="24"/>
      <c r="H43" s="28">
        <f t="shared" si="1"/>
        <v>1.9858475E-2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topLeftCell="A16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87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24197.608862432935</v>
      </c>
      <c r="C7" s="15">
        <f t="shared" si="0"/>
        <v>3126.4153488672691</v>
      </c>
      <c r="D7" s="15">
        <f t="shared" si="0"/>
        <v>1312.4689420419695</v>
      </c>
      <c r="E7" s="15">
        <f t="shared" si="0"/>
        <v>365.29574316896799</v>
      </c>
      <c r="F7" s="15">
        <f t="shared" si="0"/>
        <v>100.383663313051</v>
      </c>
      <c r="G7" s="15">
        <f t="shared" si="0"/>
        <v>17.183292937200001</v>
      </c>
      <c r="H7" s="16">
        <f>SUM(B7:G7)</f>
        <v>29119.355852761393</v>
      </c>
    </row>
    <row r="8" spans="1:8" x14ac:dyDescent="0.2">
      <c r="A8" s="17" t="s">
        <v>6</v>
      </c>
      <c r="B8" s="18">
        <f>SUM(B9,B15)</f>
        <v>22687.226846094574</v>
      </c>
      <c r="C8" s="18">
        <f>SUM(C9,C15)</f>
        <v>186.85985597358209</v>
      </c>
      <c r="D8" s="18">
        <f>SUM(D9,D15)</f>
        <v>168.17981245796949</v>
      </c>
      <c r="E8" s="19"/>
      <c r="F8" s="19"/>
      <c r="G8" s="20"/>
      <c r="H8" s="21">
        <f t="shared" ref="H8:H44" si="1">SUM(B8:G8)</f>
        <v>23042.266514526127</v>
      </c>
    </row>
    <row r="9" spans="1:8" x14ac:dyDescent="0.2">
      <c r="A9" s="22" t="s">
        <v>7</v>
      </c>
      <c r="B9" s="23">
        <f>SUM(B10:B14)</f>
        <v>22358.297956949162</v>
      </c>
      <c r="C9" s="23">
        <f>SUM(C10:C14)</f>
        <v>178.26361532091451</v>
      </c>
      <c r="D9" s="23">
        <f>SUM(D10:D14)</f>
        <v>168.17199767680174</v>
      </c>
      <c r="E9" s="24"/>
      <c r="F9" s="24"/>
      <c r="G9" s="24"/>
      <c r="H9" s="25">
        <f t="shared" si="1"/>
        <v>22704.733569946875</v>
      </c>
    </row>
    <row r="10" spans="1:8" x14ac:dyDescent="0.2">
      <c r="A10" s="26" t="s">
        <v>8</v>
      </c>
      <c r="B10" s="27">
        <v>11615.123321421384</v>
      </c>
      <c r="C10" s="27">
        <v>3.9523650724154207</v>
      </c>
      <c r="D10" s="27">
        <v>56.169083671844646</v>
      </c>
      <c r="E10" s="24"/>
      <c r="F10" s="24"/>
      <c r="G10" s="24"/>
      <c r="H10" s="28">
        <f t="shared" si="1"/>
        <v>11675.244770165644</v>
      </c>
    </row>
    <row r="11" spans="1:8" x14ac:dyDescent="0.2">
      <c r="A11" s="26" t="s">
        <v>9</v>
      </c>
      <c r="B11" s="27">
        <v>2434.5890918595019</v>
      </c>
      <c r="C11" s="27">
        <v>52.05576245678661</v>
      </c>
      <c r="D11" s="27">
        <v>17.55118969582205</v>
      </c>
      <c r="E11" s="24"/>
      <c r="F11" s="24"/>
      <c r="G11" s="24"/>
      <c r="H11" s="28">
        <f t="shared" si="1"/>
        <v>2504.1960440121102</v>
      </c>
    </row>
    <row r="12" spans="1:8" x14ac:dyDescent="0.2">
      <c r="A12" s="26" t="s">
        <v>10</v>
      </c>
      <c r="B12" s="27">
        <v>5097.859102668278</v>
      </c>
      <c r="C12" s="29">
        <v>4.6051860667124913</v>
      </c>
      <c r="D12" s="27">
        <v>57.167536259135026</v>
      </c>
      <c r="E12" s="24"/>
      <c r="F12" s="24"/>
      <c r="G12" s="24"/>
      <c r="H12" s="28">
        <f t="shared" si="1"/>
        <v>5159.6318249941251</v>
      </c>
    </row>
    <row r="13" spans="1:8" x14ac:dyDescent="0.2">
      <c r="A13" s="26" t="s">
        <v>11</v>
      </c>
      <c r="B13" s="27">
        <v>3193.4849300000001</v>
      </c>
      <c r="C13" s="27">
        <v>117.6451193</v>
      </c>
      <c r="D13" s="27">
        <v>37.128357592</v>
      </c>
      <c r="E13" s="24"/>
      <c r="F13" s="24"/>
      <c r="G13" s="24"/>
      <c r="H13" s="28">
        <f t="shared" si="1"/>
        <v>3348.258406892</v>
      </c>
    </row>
    <row r="14" spans="1:8" x14ac:dyDescent="0.2">
      <c r="A14" s="26" t="s">
        <v>12</v>
      </c>
      <c r="B14" s="27">
        <v>17.241510999999999</v>
      </c>
      <c r="C14" s="27">
        <v>5.1824250000000001E-3</v>
      </c>
      <c r="D14" s="27">
        <v>0.15583045800000001</v>
      </c>
      <c r="E14" s="24"/>
      <c r="F14" s="24"/>
      <c r="G14" s="24"/>
      <c r="H14" s="28">
        <f t="shared" si="1"/>
        <v>17.402523883000001</v>
      </c>
    </row>
    <row r="15" spans="1:8" x14ac:dyDescent="0.2">
      <c r="A15" s="22" t="s">
        <v>13</v>
      </c>
      <c r="B15" s="27">
        <f>SUM(B16:B17)</f>
        <v>328.92888914541197</v>
      </c>
      <c r="C15" s="27">
        <f>SUM(C16:C17)</f>
        <v>8.5962406526675803</v>
      </c>
      <c r="D15" s="27">
        <f>SUM(D16:D17)</f>
        <v>7.8147811677665383E-3</v>
      </c>
      <c r="E15" s="24"/>
      <c r="F15" s="24"/>
      <c r="G15" s="24"/>
      <c r="H15" s="28">
        <f t="shared" si="1"/>
        <v>337.53294457924733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328.92888914541197</v>
      </c>
      <c r="C17" s="31">
        <v>8.5962406526675803</v>
      </c>
      <c r="D17" s="31">
        <v>7.8147811677665383E-3</v>
      </c>
      <c r="E17" s="32"/>
      <c r="F17" s="32"/>
      <c r="G17" s="32"/>
      <c r="H17" s="33">
        <f t="shared" si="1"/>
        <v>337.53294457924733</v>
      </c>
    </row>
    <row r="18" spans="1:8" x14ac:dyDescent="0.2">
      <c r="A18" s="17" t="s">
        <v>16</v>
      </c>
      <c r="B18" s="34">
        <f t="shared" ref="B18:G18" si="2">SUM(B19:B26)</f>
        <v>1490.083030338358</v>
      </c>
      <c r="C18" s="34">
        <f t="shared" si="2"/>
        <v>2.8714484499999999</v>
      </c>
      <c r="D18" s="34">
        <f t="shared" si="2"/>
        <v>23.433325062000002</v>
      </c>
      <c r="E18" s="34">
        <f t="shared" si="2"/>
        <v>365.29574316896799</v>
      </c>
      <c r="F18" s="34">
        <f t="shared" si="2"/>
        <v>100.383663313051</v>
      </c>
      <c r="G18" s="35">
        <f t="shared" si="2"/>
        <v>17.183292937200001</v>
      </c>
      <c r="H18" s="21">
        <f t="shared" si="1"/>
        <v>1999.2505032695769</v>
      </c>
    </row>
    <row r="19" spans="1:8" x14ac:dyDescent="0.2">
      <c r="A19" s="22" t="s">
        <v>17</v>
      </c>
      <c r="B19" s="23">
        <v>205.73983741833339</v>
      </c>
      <c r="C19" s="23"/>
      <c r="D19" s="23"/>
      <c r="E19" s="36"/>
      <c r="F19" s="36"/>
      <c r="G19" s="36"/>
      <c r="H19" s="25">
        <f t="shared" si="1"/>
        <v>205.73983741833339</v>
      </c>
    </row>
    <row r="20" spans="1:8" x14ac:dyDescent="0.2">
      <c r="A20" s="22" t="s">
        <v>18</v>
      </c>
      <c r="B20" s="27">
        <v>197.26148290211441</v>
      </c>
      <c r="C20" s="27"/>
      <c r="D20" s="27"/>
      <c r="E20" s="27"/>
      <c r="F20" s="27"/>
      <c r="G20" s="27"/>
      <c r="H20" s="28">
        <f t="shared" si="1"/>
        <v>197.26148290211441</v>
      </c>
    </row>
    <row r="21" spans="1:8" x14ac:dyDescent="0.2">
      <c r="A21" s="22" t="s">
        <v>19</v>
      </c>
      <c r="B21" s="27">
        <v>1037.6846495360001</v>
      </c>
      <c r="C21" s="27">
        <v>2.8714484499999999</v>
      </c>
      <c r="D21" s="27"/>
      <c r="E21" s="24"/>
      <c r="F21" s="27">
        <v>99.981493963561007</v>
      </c>
      <c r="G21" s="37"/>
      <c r="H21" s="28">
        <f t="shared" si="1"/>
        <v>1140.5375919495609</v>
      </c>
    </row>
    <row r="22" spans="1:8" x14ac:dyDescent="0.2">
      <c r="A22" s="22" t="s">
        <v>59</v>
      </c>
      <c r="B22" s="27">
        <v>49.397060481910003</v>
      </c>
      <c r="C22" s="27"/>
      <c r="D22" s="27"/>
      <c r="E22" s="24"/>
      <c r="F22" s="24"/>
      <c r="G22" s="24"/>
      <c r="H22" s="28">
        <f t="shared" si="1"/>
        <v>49.397060481910003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365.29574316896799</v>
      </c>
      <c r="F24" s="27">
        <v>0.40216934948999999</v>
      </c>
      <c r="G24" s="27"/>
      <c r="H24" s="28">
        <f t="shared" si="1"/>
        <v>365.697912518458</v>
      </c>
    </row>
    <row r="25" spans="1:8" x14ac:dyDescent="0.2">
      <c r="A25" s="22" t="s">
        <v>61</v>
      </c>
      <c r="B25" s="27"/>
      <c r="C25" s="27"/>
      <c r="D25" s="27">
        <v>23.433325062000002</v>
      </c>
      <c r="E25" s="27"/>
      <c r="F25" s="27"/>
      <c r="G25" s="27">
        <v>17.183292937200001</v>
      </c>
      <c r="H25" s="28">
        <f t="shared" si="1"/>
        <v>40.616617999200002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20.298985999999999</v>
      </c>
      <c r="C27" s="34">
        <f>SUM(C28:C36)</f>
        <v>2559.0259574999995</v>
      </c>
      <c r="D27" s="34">
        <f>SUM(D28:D36)</f>
        <v>1068.602787412</v>
      </c>
      <c r="E27" s="43"/>
      <c r="F27" s="43"/>
      <c r="G27" s="44"/>
      <c r="H27" s="21">
        <f t="shared" si="1"/>
        <v>3647.9277309119993</v>
      </c>
    </row>
    <row r="28" spans="1:8" x14ac:dyDescent="0.2">
      <c r="A28" s="22" t="s">
        <v>20</v>
      </c>
      <c r="B28" s="36"/>
      <c r="C28" s="23">
        <v>2000.8046024</v>
      </c>
      <c r="D28" s="45"/>
      <c r="E28" s="24"/>
      <c r="F28" s="24"/>
      <c r="G28" s="24"/>
      <c r="H28" s="25">
        <f t="shared" si="1"/>
        <v>2000.8046024</v>
      </c>
    </row>
    <row r="29" spans="1:8" x14ac:dyDescent="0.2">
      <c r="A29" s="22" t="s">
        <v>21</v>
      </c>
      <c r="B29" s="24"/>
      <c r="C29" s="27">
        <v>558.02213512499998</v>
      </c>
      <c r="D29" s="27">
        <v>201.00801193999999</v>
      </c>
      <c r="E29" s="24"/>
      <c r="F29" s="24"/>
      <c r="G29" s="24"/>
      <c r="H29" s="28">
        <f t="shared" si="1"/>
        <v>759.03014706499994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867.53320926799995</v>
      </c>
      <c r="E31" s="24"/>
      <c r="F31" s="24"/>
      <c r="G31" s="24"/>
      <c r="H31" s="28">
        <f t="shared" si="1"/>
        <v>867.53320926799995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0.19921997499999999</v>
      </c>
      <c r="D33" s="27">
        <v>6.1566203999999999E-2</v>
      </c>
      <c r="E33" s="24"/>
      <c r="F33" s="24"/>
      <c r="G33" s="24"/>
      <c r="H33" s="28">
        <f t="shared" si="1"/>
        <v>0.26078617900000001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17.671983000000001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2.6270030000000002</v>
      </c>
      <c r="C36" s="31"/>
      <c r="D36" s="31"/>
      <c r="E36" s="32"/>
      <c r="F36" s="32"/>
      <c r="G36" s="32"/>
      <c r="H36" s="33">
        <f t="shared" si="1"/>
        <v>2.6270030000000002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377.65808694368752</v>
      </c>
      <c r="D38" s="34">
        <f>SUM(D39:D43)</f>
        <v>52.253017110000002</v>
      </c>
      <c r="E38" s="43"/>
      <c r="F38" s="43"/>
      <c r="G38" s="44"/>
      <c r="H38" s="52">
        <f t="shared" si="1"/>
        <v>429.9111040536875</v>
      </c>
    </row>
    <row r="39" spans="1:8" x14ac:dyDescent="0.2">
      <c r="A39" s="22" t="s">
        <v>25</v>
      </c>
      <c r="B39" s="23"/>
      <c r="C39" s="23">
        <v>293.67281872500001</v>
      </c>
      <c r="D39" s="23"/>
      <c r="E39" s="24"/>
      <c r="F39" s="24"/>
      <c r="G39" s="24"/>
      <c r="H39" s="25">
        <f t="shared" si="1"/>
        <v>293.67281872500001</v>
      </c>
    </row>
    <row r="40" spans="1:8" x14ac:dyDescent="0.2">
      <c r="A40" s="22" t="s">
        <v>70</v>
      </c>
      <c r="B40" s="23"/>
      <c r="C40" s="23">
        <v>2.1367408000000001</v>
      </c>
      <c r="D40" s="23">
        <v>0.67743743999999995</v>
      </c>
      <c r="E40" s="24"/>
      <c r="F40" s="24"/>
      <c r="G40" s="24"/>
      <c r="H40" s="25">
        <f t="shared" si="1"/>
        <v>2.8141782399999999</v>
      </c>
    </row>
    <row r="41" spans="1:8" x14ac:dyDescent="0.2">
      <c r="A41" s="22" t="s">
        <v>26</v>
      </c>
      <c r="B41" s="27"/>
      <c r="C41" s="27">
        <v>0.89688562650000003</v>
      </c>
      <c r="D41" s="27">
        <v>2.6684216300000001</v>
      </c>
      <c r="E41" s="24"/>
      <c r="F41" s="24"/>
      <c r="G41" s="24"/>
      <c r="H41" s="28">
        <f t="shared" si="1"/>
        <v>3.5653072565000001</v>
      </c>
    </row>
    <row r="42" spans="1:8" x14ac:dyDescent="0.2">
      <c r="A42" s="22" t="s">
        <v>69</v>
      </c>
      <c r="B42" s="24"/>
      <c r="C42" s="27">
        <v>80.938912242187499</v>
      </c>
      <c r="D42" s="27">
        <v>48.907158039999999</v>
      </c>
      <c r="E42" s="24"/>
      <c r="F42" s="24"/>
      <c r="G42" s="24"/>
      <c r="H42" s="28">
        <f t="shared" si="1"/>
        <v>129.8460702821875</v>
      </c>
    </row>
    <row r="43" spans="1:8" ht="13.5" thickBot="1" x14ac:dyDescent="0.25">
      <c r="A43" s="22" t="s">
        <v>71</v>
      </c>
      <c r="B43" s="27"/>
      <c r="C43" s="27">
        <v>1.2729549999999999E-2</v>
      </c>
      <c r="D43" s="27"/>
      <c r="E43" s="24"/>
      <c r="F43" s="24"/>
      <c r="G43" s="24"/>
      <c r="H43" s="28">
        <f t="shared" si="1"/>
        <v>1.2729549999999999E-2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4"/>
  <sheetViews>
    <sheetView topLeftCell="A16" workbookViewId="0">
      <selection activeCell="I19" sqref="I19:I24"/>
    </sheetView>
  </sheetViews>
  <sheetFormatPr baseColWidth="10" defaultRowHeight="12.75" x14ac:dyDescent="0.2"/>
  <cols>
    <col min="1" max="1" width="41.7109375" customWidth="1"/>
  </cols>
  <sheetData>
    <row r="1" spans="1:8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8" ht="15.75" x14ac:dyDescent="0.25">
      <c r="A2" s="5"/>
      <c r="B2" s="3"/>
      <c r="C2" s="3"/>
      <c r="D2" s="3"/>
      <c r="E2" s="3"/>
      <c r="F2" s="3"/>
      <c r="G2" s="3"/>
      <c r="H2" s="6" t="s">
        <v>88</v>
      </c>
    </row>
    <row r="3" spans="1:8" ht="15.75" x14ac:dyDescent="0.25">
      <c r="A3" s="2"/>
      <c r="B3" s="3"/>
      <c r="C3" s="3"/>
      <c r="D3" s="3"/>
      <c r="E3" s="3"/>
      <c r="F3" s="3"/>
      <c r="G3" s="3"/>
      <c r="H3" s="7"/>
    </row>
    <row r="4" spans="1:8" ht="16.5" thickBot="1" x14ac:dyDescent="0.3">
      <c r="A4" s="8"/>
      <c r="B4" s="3"/>
      <c r="C4" s="3"/>
      <c r="D4" s="3"/>
      <c r="E4" s="3"/>
      <c r="F4" s="3"/>
      <c r="G4" s="3"/>
      <c r="H4" s="9"/>
    </row>
    <row r="5" spans="1:8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8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8" ht="14.25" thickTop="1" thickBot="1" x14ac:dyDescent="0.25">
      <c r="A7" s="14" t="s">
        <v>5</v>
      </c>
      <c r="B7" s="15">
        <f t="shared" ref="B7:G7" si="0">SUM(B8,B18,B27,B37,B38,B44)</f>
        <v>16751.451198977749</v>
      </c>
      <c r="C7" s="15">
        <f t="shared" si="0"/>
        <v>3118.9999292445905</v>
      </c>
      <c r="D7" s="15">
        <f t="shared" si="0"/>
        <v>1310.8222140634471</v>
      </c>
      <c r="E7" s="15">
        <f t="shared" si="0"/>
        <v>341.32158050749001</v>
      </c>
      <c r="F7" s="15">
        <f t="shared" si="0"/>
        <v>37.407897430460999</v>
      </c>
      <c r="G7" s="15">
        <f t="shared" si="0"/>
        <v>17.262620293200001</v>
      </c>
      <c r="H7" s="16">
        <f>SUM(B7:G7)</f>
        <v>21577.265440516938</v>
      </c>
    </row>
    <row r="8" spans="1:8" x14ac:dyDescent="0.2">
      <c r="A8" s="17" t="s">
        <v>6</v>
      </c>
      <c r="B8" s="18">
        <f>SUM(B9,B15)</f>
        <v>15545.647620539768</v>
      </c>
      <c r="C8" s="18">
        <f>SUM(C9,C15)</f>
        <v>182.48202807227787</v>
      </c>
      <c r="D8" s="18">
        <f>SUM(D9,D15)</f>
        <v>147.0970944654473</v>
      </c>
      <c r="E8" s="19"/>
      <c r="F8" s="19"/>
      <c r="G8" s="20"/>
      <c r="H8" s="21">
        <f t="shared" ref="H8:H44" si="1">SUM(B8:G8)</f>
        <v>15875.226743077494</v>
      </c>
    </row>
    <row r="9" spans="1:8" x14ac:dyDescent="0.2">
      <c r="A9" s="22" t="s">
        <v>7</v>
      </c>
      <c r="B9" s="23">
        <f>SUM(B10:B14)</f>
        <v>15216.092920571233</v>
      </c>
      <c r="C9" s="23">
        <f>SUM(C10:C14)</f>
        <v>174.35805474657673</v>
      </c>
      <c r="D9" s="23">
        <f>SUM(D10:D14)</f>
        <v>147.09173199101787</v>
      </c>
      <c r="E9" s="24"/>
      <c r="F9" s="24"/>
      <c r="G9" s="24"/>
      <c r="H9" s="25">
        <f t="shared" si="1"/>
        <v>15537.542707308829</v>
      </c>
    </row>
    <row r="10" spans="1:8" x14ac:dyDescent="0.2">
      <c r="A10" s="26" t="s">
        <v>8</v>
      </c>
      <c r="B10" s="27">
        <v>4760.7878167040799</v>
      </c>
      <c r="C10" s="27">
        <v>3.9401248955524109</v>
      </c>
      <c r="D10" s="27">
        <v>37.336582113502601</v>
      </c>
      <c r="E10" s="24"/>
      <c r="F10" s="24"/>
      <c r="G10" s="24"/>
      <c r="H10" s="28">
        <f t="shared" si="1"/>
        <v>4802.0645237131357</v>
      </c>
    </row>
    <row r="11" spans="1:8" x14ac:dyDescent="0.2">
      <c r="A11" s="26" t="s">
        <v>9</v>
      </c>
      <c r="B11" s="27">
        <v>2398.1629422810511</v>
      </c>
      <c r="C11" s="27">
        <v>49.419033683074048</v>
      </c>
      <c r="D11" s="27">
        <v>16.874636680054945</v>
      </c>
      <c r="E11" s="24"/>
      <c r="F11" s="24"/>
      <c r="G11" s="24"/>
      <c r="H11" s="28">
        <f t="shared" si="1"/>
        <v>2464.45661264418</v>
      </c>
    </row>
    <row r="12" spans="1:8" x14ac:dyDescent="0.2">
      <c r="A12" s="26" t="s">
        <v>10</v>
      </c>
      <c r="B12" s="27">
        <v>5066.2362365861009</v>
      </c>
      <c r="C12" s="29">
        <v>4.8113450929502868</v>
      </c>
      <c r="D12" s="27">
        <v>56.327007439460331</v>
      </c>
      <c r="E12" s="24"/>
      <c r="F12" s="24"/>
      <c r="G12" s="24"/>
      <c r="H12" s="28">
        <f t="shared" si="1"/>
        <v>5127.3745891185117</v>
      </c>
    </row>
    <row r="13" spans="1:8" x14ac:dyDescent="0.2">
      <c r="A13" s="26" t="s">
        <v>11</v>
      </c>
      <c r="B13" s="27">
        <v>2974.1793550000002</v>
      </c>
      <c r="C13" s="27">
        <v>116.18216807500001</v>
      </c>
      <c r="D13" s="27">
        <v>36.402451941999999</v>
      </c>
      <c r="E13" s="24"/>
      <c r="F13" s="24"/>
      <c r="G13" s="24"/>
      <c r="H13" s="28">
        <f t="shared" si="1"/>
        <v>3126.7639750170001</v>
      </c>
    </row>
    <row r="14" spans="1:8" x14ac:dyDescent="0.2">
      <c r="A14" s="26" t="s">
        <v>12</v>
      </c>
      <c r="B14" s="27">
        <v>16.726569999999999</v>
      </c>
      <c r="C14" s="27">
        <v>5.3829999999999998E-3</v>
      </c>
      <c r="D14" s="27">
        <v>0.15105381600000001</v>
      </c>
      <c r="E14" s="24"/>
      <c r="F14" s="24"/>
      <c r="G14" s="24"/>
      <c r="H14" s="28">
        <f t="shared" si="1"/>
        <v>16.883006815999998</v>
      </c>
    </row>
    <row r="15" spans="1:8" x14ac:dyDescent="0.2">
      <c r="A15" s="22" t="s">
        <v>13</v>
      </c>
      <c r="B15" s="27">
        <f>SUM(B16:B17)</f>
        <v>329.55469996853515</v>
      </c>
      <c r="C15" s="27">
        <f>SUM(C16:C17)</f>
        <v>8.1239733257011455</v>
      </c>
      <c r="D15" s="27">
        <f>SUM(D16:D17)</f>
        <v>5.3624744294243553E-3</v>
      </c>
      <c r="E15" s="24"/>
      <c r="F15" s="24"/>
      <c r="G15" s="24"/>
      <c r="H15" s="28">
        <f t="shared" si="1"/>
        <v>337.68403576866575</v>
      </c>
    </row>
    <row r="16" spans="1:8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</row>
    <row r="17" spans="1:8" ht="13.5" thickBot="1" x14ac:dyDescent="0.25">
      <c r="A17" s="30" t="s">
        <v>15</v>
      </c>
      <c r="B17" s="31">
        <v>329.55469996853515</v>
      </c>
      <c r="C17" s="31">
        <v>8.1239733257011455</v>
      </c>
      <c r="D17" s="31">
        <v>5.3624744294243553E-3</v>
      </c>
      <c r="E17" s="32"/>
      <c r="F17" s="32"/>
      <c r="G17" s="32"/>
      <c r="H17" s="33">
        <f t="shared" si="1"/>
        <v>337.68403576866575</v>
      </c>
    </row>
    <row r="18" spans="1:8" x14ac:dyDescent="0.2">
      <c r="A18" s="17" t="s">
        <v>16</v>
      </c>
      <c r="B18" s="34">
        <f t="shared" ref="B18:G18" si="2">SUM(B19:B26)</f>
        <v>1187.1502614379799</v>
      </c>
      <c r="C18" s="34">
        <f t="shared" si="2"/>
        <v>2.2001525000000002</v>
      </c>
      <c r="D18" s="34">
        <f t="shared" si="2"/>
        <v>32.710108570000003</v>
      </c>
      <c r="E18" s="34">
        <f t="shared" si="2"/>
        <v>341.32158050749001</v>
      </c>
      <c r="F18" s="34">
        <f t="shared" si="2"/>
        <v>37.407897430460999</v>
      </c>
      <c r="G18" s="35">
        <f t="shared" si="2"/>
        <v>17.262620293200001</v>
      </c>
      <c r="H18" s="21">
        <f t="shared" si="1"/>
        <v>1618.0526207391308</v>
      </c>
    </row>
    <row r="19" spans="1:8" x14ac:dyDescent="0.2">
      <c r="A19" s="22" t="s">
        <v>17</v>
      </c>
      <c r="B19" s="23">
        <v>205.41098929869901</v>
      </c>
      <c r="C19" s="23"/>
      <c r="D19" s="23"/>
      <c r="E19" s="36"/>
      <c r="F19" s="36"/>
      <c r="G19" s="36"/>
      <c r="H19" s="25">
        <f t="shared" si="1"/>
        <v>205.41098929869901</v>
      </c>
    </row>
    <row r="20" spans="1:8" x14ac:dyDescent="0.2">
      <c r="A20" s="22" t="s">
        <v>18</v>
      </c>
      <c r="B20" s="27">
        <v>190.612456888125</v>
      </c>
      <c r="C20" s="27"/>
      <c r="D20" s="27"/>
      <c r="E20" s="27"/>
      <c r="F20" s="27"/>
      <c r="G20" s="27"/>
      <c r="H20" s="28">
        <f t="shared" si="1"/>
        <v>190.612456888125</v>
      </c>
    </row>
    <row r="21" spans="1:8" x14ac:dyDescent="0.2">
      <c r="A21" s="22" t="s">
        <v>19</v>
      </c>
      <c r="B21" s="27">
        <v>742.02043654600004</v>
      </c>
      <c r="C21" s="27">
        <v>2.2001525000000002</v>
      </c>
      <c r="D21" s="27"/>
      <c r="E21" s="24"/>
      <c r="F21" s="27">
        <v>36.717489143800996</v>
      </c>
      <c r="G21" s="37"/>
      <c r="H21" s="28">
        <f t="shared" si="1"/>
        <v>780.93807818980099</v>
      </c>
    </row>
    <row r="22" spans="1:8" x14ac:dyDescent="0.2">
      <c r="A22" s="22" t="s">
        <v>59</v>
      </c>
      <c r="B22" s="27">
        <v>49.106378705155997</v>
      </c>
      <c r="C22" s="27"/>
      <c r="D22" s="27"/>
      <c r="E22" s="24"/>
      <c r="F22" s="24"/>
      <c r="G22" s="24"/>
      <c r="H22" s="28">
        <f t="shared" si="1"/>
        <v>49.106378705155997</v>
      </c>
    </row>
    <row r="23" spans="1:8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</row>
    <row r="24" spans="1:8" x14ac:dyDescent="0.2">
      <c r="A24" s="22" t="s">
        <v>63</v>
      </c>
      <c r="B24" s="24"/>
      <c r="C24" s="24"/>
      <c r="D24" s="27"/>
      <c r="E24" s="27">
        <v>341.32158050749001</v>
      </c>
      <c r="F24" s="27">
        <v>0.69040828665999998</v>
      </c>
      <c r="G24" s="27"/>
      <c r="H24" s="28">
        <f t="shared" si="1"/>
        <v>342.01198879415</v>
      </c>
    </row>
    <row r="25" spans="1:8" x14ac:dyDescent="0.2">
      <c r="A25" s="22" t="s">
        <v>61</v>
      </c>
      <c r="B25" s="27"/>
      <c r="C25" s="27"/>
      <c r="D25" s="27">
        <v>32.710108570000003</v>
      </c>
      <c r="E25" s="27"/>
      <c r="F25" s="27"/>
      <c r="G25" s="27">
        <v>17.262620293200001</v>
      </c>
      <c r="H25" s="28">
        <f t="shared" si="1"/>
        <v>49.972728863200004</v>
      </c>
    </row>
    <row r="26" spans="1:8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</row>
    <row r="27" spans="1:8" x14ac:dyDescent="0.2">
      <c r="A27" s="42" t="s">
        <v>65</v>
      </c>
      <c r="B27" s="34">
        <f>SUM(B28:B36)</f>
        <v>18.653317000000001</v>
      </c>
      <c r="C27" s="34">
        <f>SUM(C28:C36)</f>
        <v>2571.9696566500002</v>
      </c>
      <c r="D27" s="34">
        <f>SUM(D28:D36)</f>
        <v>1079.4310396779999</v>
      </c>
      <c r="E27" s="43"/>
      <c r="F27" s="43"/>
      <c r="G27" s="44"/>
      <c r="H27" s="21">
        <f t="shared" si="1"/>
        <v>3670.0540133280001</v>
      </c>
    </row>
    <row r="28" spans="1:8" x14ac:dyDescent="0.2">
      <c r="A28" s="22" t="s">
        <v>20</v>
      </c>
      <c r="B28" s="36"/>
      <c r="C28" s="23">
        <v>2000.6187582749999</v>
      </c>
      <c r="D28" s="45"/>
      <c r="E28" s="24"/>
      <c r="F28" s="24"/>
      <c r="G28" s="24"/>
      <c r="H28" s="25">
        <f t="shared" si="1"/>
        <v>2000.6187582749999</v>
      </c>
    </row>
    <row r="29" spans="1:8" x14ac:dyDescent="0.2">
      <c r="A29" s="22" t="s">
        <v>21</v>
      </c>
      <c r="B29" s="24"/>
      <c r="C29" s="27">
        <v>571.16133732499998</v>
      </c>
      <c r="D29" s="27">
        <v>204.26613384999999</v>
      </c>
      <c r="E29" s="24"/>
      <c r="F29" s="24"/>
      <c r="G29" s="24"/>
      <c r="H29" s="28">
        <f t="shared" si="1"/>
        <v>775.42747117499994</v>
      </c>
    </row>
    <row r="30" spans="1:8" x14ac:dyDescent="0.2">
      <c r="A30" s="22" t="s">
        <v>22</v>
      </c>
      <c r="B30" s="24"/>
      <c r="C30" s="27"/>
      <c r="D30" s="46"/>
      <c r="E30" s="24"/>
      <c r="F30" s="24"/>
      <c r="G30" s="24"/>
      <c r="H30" s="28">
        <f t="shared" si="1"/>
        <v>0</v>
      </c>
    </row>
    <row r="31" spans="1:8" x14ac:dyDescent="0.2">
      <c r="A31" s="22" t="s">
        <v>23</v>
      </c>
      <c r="B31" s="47"/>
      <c r="C31" s="27"/>
      <c r="D31" s="27">
        <v>875.10632439200003</v>
      </c>
      <c r="E31" s="24"/>
      <c r="F31" s="24"/>
      <c r="G31" s="24"/>
      <c r="H31" s="28">
        <f t="shared" si="1"/>
        <v>875.10632439200003</v>
      </c>
    </row>
    <row r="32" spans="1:8" x14ac:dyDescent="0.2">
      <c r="A32" s="22" t="s">
        <v>64</v>
      </c>
      <c r="B32" s="24"/>
      <c r="C32" s="27"/>
      <c r="D32" s="27"/>
      <c r="E32" s="24"/>
      <c r="F32" s="24"/>
      <c r="G32" s="24"/>
      <c r="H32" s="28">
        <f t="shared" si="1"/>
        <v>0</v>
      </c>
    </row>
    <row r="33" spans="1:8" x14ac:dyDescent="0.2">
      <c r="A33" s="22" t="s">
        <v>24</v>
      </c>
      <c r="B33" s="24"/>
      <c r="C33" s="27">
        <v>0.18956105000000001</v>
      </c>
      <c r="D33" s="27">
        <v>5.8581436000000001E-2</v>
      </c>
      <c r="E33" s="24"/>
      <c r="F33" s="24"/>
      <c r="G33" s="24"/>
      <c r="H33" s="28">
        <f t="shared" si="1"/>
        <v>0.248142486</v>
      </c>
    </row>
    <row r="34" spans="1:8" x14ac:dyDescent="0.2">
      <c r="A34" s="75" t="s">
        <v>81</v>
      </c>
      <c r="B34" s="77"/>
      <c r="C34" s="77"/>
      <c r="D34" s="77"/>
      <c r="E34" s="76"/>
      <c r="F34" s="76"/>
      <c r="G34" s="76"/>
      <c r="H34" s="78">
        <f t="shared" si="1"/>
        <v>0</v>
      </c>
    </row>
    <row r="35" spans="1:8" x14ac:dyDescent="0.2">
      <c r="A35" s="75" t="s">
        <v>82</v>
      </c>
      <c r="B35" s="77">
        <v>16.102671000000001</v>
      </c>
      <c r="C35" s="77"/>
      <c r="D35" s="77"/>
      <c r="E35" s="76"/>
      <c r="F35" s="76"/>
      <c r="G35" s="76"/>
      <c r="H35" s="78"/>
    </row>
    <row r="36" spans="1:8" ht="13.5" thickBot="1" x14ac:dyDescent="0.25">
      <c r="A36" s="38" t="s">
        <v>90</v>
      </c>
      <c r="B36" s="31">
        <v>2.550646</v>
      </c>
      <c r="C36" s="31"/>
      <c r="D36" s="31"/>
      <c r="E36" s="32"/>
      <c r="F36" s="32"/>
      <c r="G36" s="32"/>
      <c r="H36" s="33">
        <f t="shared" si="1"/>
        <v>2.550646</v>
      </c>
    </row>
    <row r="37" spans="1:8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</row>
    <row r="38" spans="1:8" x14ac:dyDescent="0.2">
      <c r="A38" s="17" t="s">
        <v>67</v>
      </c>
      <c r="B38" s="34">
        <f>SUM(B39:B43)</f>
        <v>0</v>
      </c>
      <c r="C38" s="34">
        <f>SUM(C39:C43)</f>
        <v>362.34809202231247</v>
      </c>
      <c r="D38" s="34">
        <f>SUM(D39:D43)</f>
        <v>51.583971349999999</v>
      </c>
      <c r="E38" s="43"/>
      <c r="F38" s="43"/>
      <c r="G38" s="44"/>
      <c r="H38" s="52">
        <f t="shared" si="1"/>
        <v>413.93206337231248</v>
      </c>
    </row>
    <row r="39" spans="1:8" x14ac:dyDescent="0.2">
      <c r="A39" s="22" t="s">
        <v>25</v>
      </c>
      <c r="B39" s="23"/>
      <c r="C39" s="23">
        <v>287.26178979999997</v>
      </c>
      <c r="D39" s="23"/>
      <c r="E39" s="24"/>
      <c r="F39" s="24"/>
      <c r="G39" s="24"/>
      <c r="H39" s="25">
        <f t="shared" si="1"/>
        <v>287.26178979999997</v>
      </c>
    </row>
    <row r="40" spans="1:8" x14ac:dyDescent="0.2">
      <c r="A40" s="22" t="s">
        <v>70</v>
      </c>
      <c r="B40" s="23"/>
      <c r="C40" s="23">
        <v>2.1799518</v>
      </c>
      <c r="D40" s="23">
        <v>0.76826784000000004</v>
      </c>
      <c r="E40" s="24"/>
      <c r="F40" s="24"/>
      <c r="G40" s="24"/>
      <c r="H40" s="25">
        <f t="shared" si="1"/>
        <v>2.94821964</v>
      </c>
    </row>
    <row r="41" spans="1:8" x14ac:dyDescent="0.2">
      <c r="A41" s="22" t="s">
        <v>26</v>
      </c>
      <c r="B41" s="27"/>
      <c r="C41" s="27">
        <v>0.91396562699999995</v>
      </c>
      <c r="D41" s="27">
        <v>2.51783329</v>
      </c>
      <c r="E41" s="24"/>
      <c r="F41" s="24"/>
      <c r="G41" s="24"/>
      <c r="H41" s="28">
        <f t="shared" si="1"/>
        <v>3.4317989170000001</v>
      </c>
    </row>
    <row r="42" spans="1:8" x14ac:dyDescent="0.2">
      <c r="A42" s="22" t="s">
        <v>69</v>
      </c>
      <c r="B42" s="24"/>
      <c r="C42" s="27">
        <v>71.979655270312506</v>
      </c>
      <c r="D42" s="27">
        <v>48.29787022</v>
      </c>
      <c r="E42" s="24"/>
      <c r="F42" s="24"/>
      <c r="G42" s="24"/>
      <c r="H42" s="28">
        <f t="shared" si="1"/>
        <v>120.27752549031251</v>
      </c>
    </row>
    <row r="43" spans="1:8" ht="13.5" thickBot="1" x14ac:dyDescent="0.25">
      <c r="A43" s="22" t="s">
        <v>71</v>
      </c>
      <c r="B43" s="27"/>
      <c r="C43" s="27">
        <v>1.2729525E-2</v>
      </c>
      <c r="D43" s="27"/>
      <c r="E43" s="24"/>
      <c r="F43" s="24"/>
      <c r="G43" s="24"/>
      <c r="H43" s="28">
        <f t="shared" si="1"/>
        <v>1.2729525E-2</v>
      </c>
    </row>
    <row r="44" spans="1:8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tabSelected="1" workbookViewId="0">
      <selection activeCell="I7" sqref="I7:I44"/>
    </sheetView>
  </sheetViews>
  <sheetFormatPr baseColWidth="10" defaultRowHeight="12.75" x14ac:dyDescent="0.2"/>
  <cols>
    <col min="1" max="1" width="41.7109375" customWidth="1"/>
  </cols>
  <sheetData>
    <row r="1" spans="1:9" ht="17.25" x14ac:dyDescent="0.3">
      <c r="A1" s="1" t="s">
        <v>27</v>
      </c>
      <c r="B1" s="2"/>
      <c r="C1" s="2"/>
      <c r="D1" s="2"/>
      <c r="E1" s="2"/>
      <c r="F1" s="3"/>
      <c r="G1" s="3"/>
      <c r="H1" s="4" t="s">
        <v>91</v>
      </c>
    </row>
    <row r="2" spans="1:9" ht="15.75" x14ac:dyDescent="0.25">
      <c r="A2" s="5"/>
      <c r="B2" s="3"/>
      <c r="C2" s="3"/>
      <c r="D2" s="3"/>
      <c r="E2" s="3"/>
      <c r="F2" s="3"/>
      <c r="G2" s="3"/>
      <c r="H2" s="6" t="s">
        <v>89</v>
      </c>
    </row>
    <row r="3" spans="1:9" ht="15.75" x14ac:dyDescent="0.25">
      <c r="A3" s="2"/>
      <c r="B3" s="3"/>
      <c r="C3" s="3"/>
      <c r="D3" s="3"/>
      <c r="E3" s="3"/>
      <c r="F3" s="3"/>
      <c r="G3" s="3"/>
      <c r="H3" s="7"/>
    </row>
    <row r="4" spans="1:9" ht="16.5" thickBot="1" x14ac:dyDescent="0.3">
      <c r="A4" s="8"/>
      <c r="B4" s="3"/>
      <c r="C4" s="3"/>
      <c r="D4" s="3"/>
      <c r="E4" s="3"/>
      <c r="F4" s="3"/>
      <c r="G4" s="3"/>
      <c r="H4" s="9"/>
    </row>
    <row r="5" spans="1:9" x14ac:dyDescent="0.2">
      <c r="A5" s="10" t="s">
        <v>0</v>
      </c>
      <c r="B5" s="11" t="s">
        <v>76</v>
      </c>
      <c r="C5" s="11" t="s">
        <v>77</v>
      </c>
      <c r="D5" s="11" t="s">
        <v>78</v>
      </c>
      <c r="E5" s="11" t="s">
        <v>1</v>
      </c>
      <c r="F5" s="11" t="s">
        <v>2</v>
      </c>
      <c r="G5" s="11" t="s">
        <v>79</v>
      </c>
      <c r="H5" s="12" t="s">
        <v>3</v>
      </c>
    </row>
    <row r="6" spans="1:9" ht="13.5" thickBot="1" x14ac:dyDescent="0.25">
      <c r="A6" s="13" t="s">
        <v>4</v>
      </c>
      <c r="B6" s="90" t="s">
        <v>80</v>
      </c>
      <c r="C6" s="90"/>
      <c r="D6" s="90"/>
      <c r="E6" s="90"/>
      <c r="F6" s="90"/>
      <c r="G6" s="90"/>
      <c r="H6" s="91"/>
    </row>
    <row r="7" spans="1:9" ht="14.25" thickTop="1" thickBot="1" x14ac:dyDescent="0.25">
      <c r="A7" s="14" t="s">
        <v>5</v>
      </c>
      <c r="B7" s="15">
        <f t="shared" ref="B7:G7" si="0">SUM(B8,B18,B27,B37,B38,B44)</f>
        <v>13818.035612155883</v>
      </c>
      <c r="C7" s="15">
        <f t="shared" si="0"/>
        <v>3136.3371002354038</v>
      </c>
      <c r="D7" s="15">
        <f t="shared" si="0"/>
        <v>1312.710320499742</v>
      </c>
      <c r="E7" s="15">
        <f t="shared" si="0"/>
        <v>293.53387890883005</v>
      </c>
      <c r="F7" s="15">
        <f t="shared" si="0"/>
        <v>25.024664329524001</v>
      </c>
      <c r="G7" s="15">
        <f t="shared" si="0"/>
        <v>17.462646015600001</v>
      </c>
      <c r="H7" s="16">
        <f>SUM(B7:G7)</f>
        <v>18603.104222144986</v>
      </c>
      <c r="I7" s="88"/>
    </row>
    <row r="8" spans="1:9" x14ac:dyDescent="0.2">
      <c r="A8" s="17" t="s">
        <v>6</v>
      </c>
      <c r="B8" s="18">
        <f>SUM(B9,B15)</f>
        <v>12854.213363361097</v>
      </c>
      <c r="C8" s="18">
        <f>SUM(C9,C15)</f>
        <v>172.48168645115351</v>
      </c>
      <c r="D8" s="18">
        <f>SUM(D9,D15)</f>
        <v>123.92577387574218</v>
      </c>
      <c r="E8" s="19"/>
      <c r="F8" s="19"/>
      <c r="G8" s="20"/>
      <c r="H8" s="21">
        <f t="shared" ref="H8:H44" si="1">SUM(B8:G8)</f>
        <v>13150.620823687994</v>
      </c>
      <c r="I8" s="88"/>
    </row>
    <row r="9" spans="1:9" x14ac:dyDescent="0.2">
      <c r="A9" s="22" t="s">
        <v>7</v>
      </c>
      <c r="B9" s="23">
        <f>SUM(B10:B14)</f>
        <v>12563.49956392521</v>
      </c>
      <c r="C9" s="23">
        <f>SUM(C10:C14)</f>
        <v>166.5149228247644</v>
      </c>
      <c r="D9" s="23">
        <f>SUM(D10:D14)</f>
        <v>123.91986865908457</v>
      </c>
      <c r="E9" s="24"/>
      <c r="F9" s="24"/>
      <c r="G9" s="24"/>
      <c r="H9" s="25">
        <f t="shared" si="1"/>
        <v>12853.934355409059</v>
      </c>
      <c r="I9" s="88"/>
    </row>
    <row r="10" spans="1:9" x14ac:dyDescent="0.2">
      <c r="A10" s="26" t="s">
        <v>8</v>
      </c>
      <c r="B10" s="27">
        <v>3266.8564556914516</v>
      </c>
      <c r="C10" s="27">
        <v>1.9043897881796739</v>
      </c>
      <c r="D10" s="27">
        <v>25.396948735515643</v>
      </c>
      <c r="E10" s="24"/>
      <c r="F10" s="24"/>
      <c r="G10" s="24"/>
      <c r="H10" s="83">
        <f t="shared" si="1"/>
        <v>3294.1577942151471</v>
      </c>
      <c r="I10" s="88"/>
    </row>
    <row r="11" spans="1:9" x14ac:dyDescent="0.2">
      <c r="A11" s="26" t="s">
        <v>9</v>
      </c>
      <c r="B11" s="27">
        <v>2140.8647080569258</v>
      </c>
      <c r="C11" s="27">
        <v>44.702268996394864</v>
      </c>
      <c r="D11" s="27">
        <v>14.924275684672702</v>
      </c>
      <c r="E11" s="24"/>
      <c r="F11" s="24"/>
      <c r="G11" s="24"/>
      <c r="H11" s="83">
        <f t="shared" si="1"/>
        <v>2200.4912527379934</v>
      </c>
      <c r="I11" s="88"/>
    </row>
    <row r="12" spans="1:9" x14ac:dyDescent="0.2">
      <c r="A12" s="26" t="s">
        <v>10</v>
      </c>
      <c r="B12" s="27">
        <v>4136.4591081768322</v>
      </c>
      <c r="C12" s="29">
        <v>3.6223616651898669</v>
      </c>
      <c r="D12" s="27">
        <v>46.447885092896236</v>
      </c>
      <c r="E12" s="24"/>
      <c r="F12" s="24"/>
      <c r="G12" s="24"/>
      <c r="H12" s="83">
        <f t="shared" si="1"/>
        <v>4186.529354934918</v>
      </c>
      <c r="I12" s="88"/>
    </row>
    <row r="13" spans="1:9" x14ac:dyDescent="0.2">
      <c r="A13" s="26" t="s">
        <v>11</v>
      </c>
      <c r="B13" s="27">
        <v>3004.4104499999999</v>
      </c>
      <c r="C13" s="27">
        <v>116.2809372</v>
      </c>
      <c r="D13" s="27">
        <v>37.014095154000003</v>
      </c>
      <c r="E13" s="24"/>
      <c r="F13" s="24"/>
      <c r="G13" s="24"/>
      <c r="H13" s="83">
        <f t="shared" si="1"/>
        <v>3157.7054823540002</v>
      </c>
      <c r="I13" s="88"/>
    </row>
    <row r="14" spans="1:9" x14ac:dyDescent="0.2">
      <c r="A14" s="26" t="s">
        <v>12</v>
      </c>
      <c r="B14" s="27">
        <v>14.908842</v>
      </c>
      <c r="C14" s="27">
        <v>4.9651749999999996E-3</v>
      </c>
      <c r="D14" s="27">
        <v>0.13666399200000001</v>
      </c>
      <c r="E14" s="24"/>
      <c r="F14" s="24"/>
      <c r="G14" s="24"/>
      <c r="H14" s="83">
        <f t="shared" si="1"/>
        <v>15.050471167000001</v>
      </c>
      <c r="I14" s="88"/>
    </row>
    <row r="15" spans="1:9" x14ac:dyDescent="0.2">
      <c r="A15" s="22" t="s">
        <v>13</v>
      </c>
      <c r="B15" s="27">
        <f>SUM(B16:B17)</f>
        <v>290.71379943588778</v>
      </c>
      <c r="C15" s="27">
        <f>SUM(C16:C17)</f>
        <v>5.9667636263891195</v>
      </c>
      <c r="D15" s="27">
        <f>SUM(D16:D17)</f>
        <v>5.9052166576035398E-3</v>
      </c>
      <c r="E15" s="24"/>
      <c r="F15" s="24"/>
      <c r="G15" s="24"/>
      <c r="H15" s="28">
        <f t="shared" si="1"/>
        <v>296.68646827893451</v>
      </c>
      <c r="I15" s="88"/>
    </row>
    <row r="16" spans="1:9" x14ac:dyDescent="0.2">
      <c r="A16" s="26" t="s">
        <v>14</v>
      </c>
      <c r="B16" s="27"/>
      <c r="C16" s="27"/>
      <c r="D16" s="27"/>
      <c r="E16" s="24"/>
      <c r="F16" s="24"/>
      <c r="G16" s="24"/>
      <c r="H16" s="28">
        <f t="shared" si="1"/>
        <v>0</v>
      </c>
      <c r="I16" s="88"/>
    </row>
    <row r="17" spans="1:9" ht="13.5" thickBot="1" x14ac:dyDescent="0.25">
      <c r="A17" s="30" t="s">
        <v>15</v>
      </c>
      <c r="B17" s="31">
        <v>290.71379943588778</v>
      </c>
      <c r="C17" s="31">
        <v>5.9667636263891195</v>
      </c>
      <c r="D17" s="31">
        <v>5.9052166576035398E-3</v>
      </c>
      <c r="E17" s="32"/>
      <c r="F17" s="32"/>
      <c r="G17" s="32"/>
      <c r="H17" s="87">
        <f t="shared" si="1"/>
        <v>296.68646827893451</v>
      </c>
      <c r="I17" s="88"/>
    </row>
    <row r="18" spans="1:9" x14ac:dyDescent="0.2">
      <c r="A18" s="17" t="s">
        <v>16</v>
      </c>
      <c r="B18" s="34">
        <f t="shared" ref="B18:G18" si="2">SUM(B19:B26)</f>
        <v>942.33604179478596</v>
      </c>
      <c r="C18" s="34">
        <f t="shared" si="2"/>
        <v>1.2038175499999999</v>
      </c>
      <c r="D18" s="34">
        <f t="shared" si="2"/>
        <v>37.585408237999999</v>
      </c>
      <c r="E18" s="34">
        <f t="shared" si="2"/>
        <v>293.53387890883005</v>
      </c>
      <c r="F18" s="34">
        <f t="shared" si="2"/>
        <v>25.024664329524001</v>
      </c>
      <c r="G18" s="35">
        <f t="shared" si="2"/>
        <v>17.462646015600001</v>
      </c>
      <c r="H18" s="21">
        <f t="shared" si="1"/>
        <v>1317.1464568367401</v>
      </c>
      <c r="I18" s="88"/>
    </row>
    <row r="19" spans="1:9" x14ac:dyDescent="0.2">
      <c r="A19" s="22" t="s">
        <v>17</v>
      </c>
      <c r="B19" s="23">
        <v>108.44251111237</v>
      </c>
      <c r="C19" s="23"/>
      <c r="D19" s="23"/>
      <c r="E19" s="36"/>
      <c r="F19" s="36"/>
      <c r="G19" s="36"/>
      <c r="H19" s="25">
        <f t="shared" si="1"/>
        <v>108.44251111237</v>
      </c>
      <c r="I19" s="88"/>
    </row>
    <row r="20" spans="1:9" x14ac:dyDescent="0.2">
      <c r="A20" s="22" t="s">
        <v>18</v>
      </c>
      <c r="B20" s="27">
        <v>193.55686372006991</v>
      </c>
      <c r="C20" s="27"/>
      <c r="D20" s="27"/>
      <c r="E20" s="27"/>
      <c r="F20" s="27"/>
      <c r="G20" s="27"/>
      <c r="H20" s="28">
        <f t="shared" si="1"/>
        <v>193.55686372006991</v>
      </c>
      <c r="I20" s="88"/>
    </row>
    <row r="21" spans="1:9" x14ac:dyDescent="0.2">
      <c r="A21" s="22" t="s">
        <v>19</v>
      </c>
      <c r="B21" s="27">
        <v>592.75782616100003</v>
      </c>
      <c r="C21" s="27">
        <v>1.2038175499999999</v>
      </c>
      <c r="D21" s="27"/>
      <c r="E21" s="24"/>
      <c r="F21" s="27">
        <v>24.605640470063999</v>
      </c>
      <c r="G21" s="37"/>
      <c r="H21" s="28">
        <f t="shared" si="1"/>
        <v>618.56728418106411</v>
      </c>
      <c r="I21" s="88"/>
    </row>
    <row r="22" spans="1:9" x14ac:dyDescent="0.2">
      <c r="A22" s="22" t="s">
        <v>59</v>
      </c>
      <c r="B22" s="27">
        <v>47.578840801345997</v>
      </c>
      <c r="C22" s="27"/>
      <c r="D22" s="27"/>
      <c r="E22" s="24"/>
      <c r="F22" s="24"/>
      <c r="G22" s="24"/>
      <c r="H22" s="28">
        <f t="shared" si="1"/>
        <v>47.578840801345997</v>
      </c>
      <c r="I22" s="88"/>
    </row>
    <row r="23" spans="1:9" x14ac:dyDescent="0.2">
      <c r="A23" s="22" t="s">
        <v>60</v>
      </c>
      <c r="B23" s="24"/>
      <c r="C23" s="24"/>
      <c r="D23" s="24"/>
      <c r="E23" s="24"/>
      <c r="F23" s="24"/>
      <c r="G23" s="24"/>
      <c r="H23" s="25">
        <f t="shared" si="1"/>
        <v>0</v>
      </c>
      <c r="I23" s="88"/>
    </row>
    <row r="24" spans="1:9" x14ac:dyDescent="0.2">
      <c r="A24" s="22" t="s">
        <v>63</v>
      </c>
      <c r="B24" s="24"/>
      <c r="C24" s="24"/>
      <c r="D24" s="27"/>
      <c r="E24" s="27">
        <v>293.53387890883005</v>
      </c>
      <c r="F24" s="27">
        <v>0.41902385945999998</v>
      </c>
      <c r="G24" s="27"/>
      <c r="H24" s="28">
        <f t="shared" si="1"/>
        <v>293.95290276829007</v>
      </c>
      <c r="I24" s="88"/>
    </row>
    <row r="25" spans="1:9" x14ac:dyDescent="0.2">
      <c r="A25" s="22" t="s">
        <v>61</v>
      </c>
      <c r="B25" s="27"/>
      <c r="C25" s="27"/>
      <c r="D25" s="27">
        <v>37.585408237999999</v>
      </c>
      <c r="E25" s="27"/>
      <c r="F25" s="27"/>
      <c r="G25" s="27">
        <v>17.462646015600001</v>
      </c>
      <c r="H25" s="28">
        <f t="shared" si="1"/>
        <v>55.0480542536</v>
      </c>
      <c r="I25" s="88"/>
    </row>
    <row r="26" spans="1:9" ht="13.5" thickBot="1" x14ac:dyDescent="0.25">
      <c r="A26" s="38" t="s">
        <v>62</v>
      </c>
      <c r="B26" s="40"/>
      <c r="C26" s="24"/>
      <c r="D26" s="40"/>
      <c r="E26" s="24"/>
      <c r="F26" s="24"/>
      <c r="G26" s="24"/>
      <c r="H26" s="33">
        <f t="shared" si="1"/>
        <v>0</v>
      </c>
      <c r="I26" s="88"/>
    </row>
    <row r="27" spans="1:9" x14ac:dyDescent="0.2">
      <c r="A27" s="42" t="s">
        <v>65</v>
      </c>
      <c r="B27" s="34">
        <f>SUM(B28:B36)</f>
        <v>21.486207</v>
      </c>
      <c r="C27" s="34">
        <f>SUM(C28:C36)</f>
        <v>2609.20179435</v>
      </c>
      <c r="D27" s="34">
        <f>SUM(D28:D36)</f>
        <v>1093.6700580959998</v>
      </c>
      <c r="E27" s="43"/>
      <c r="F27" s="43"/>
      <c r="G27" s="44"/>
      <c r="H27" s="21">
        <f t="shared" si="1"/>
        <v>3724.358059446</v>
      </c>
      <c r="I27" s="88"/>
    </row>
    <row r="28" spans="1:9" x14ac:dyDescent="0.2">
      <c r="A28" s="22" t="s">
        <v>20</v>
      </c>
      <c r="B28" s="36"/>
      <c r="C28" s="23">
        <v>2013.581074575</v>
      </c>
      <c r="D28" s="45"/>
      <c r="E28" s="24"/>
      <c r="F28" s="24"/>
      <c r="G28" s="24"/>
      <c r="H28" s="84">
        <f t="shared" si="1"/>
        <v>2013.581074575</v>
      </c>
      <c r="I28" s="88"/>
    </row>
    <row r="29" spans="1:9" x14ac:dyDescent="0.2">
      <c r="A29" s="22" t="s">
        <v>21</v>
      </c>
      <c r="B29" s="24"/>
      <c r="C29" s="27">
        <v>595.43115872500005</v>
      </c>
      <c r="D29" s="27">
        <v>204.09384664000001</v>
      </c>
      <c r="E29" s="24"/>
      <c r="F29" s="24"/>
      <c r="G29" s="24"/>
      <c r="H29" s="83">
        <f t="shared" si="1"/>
        <v>799.52500536500008</v>
      </c>
      <c r="I29" s="88"/>
    </row>
    <row r="30" spans="1:9" x14ac:dyDescent="0.2">
      <c r="A30" s="22" t="s">
        <v>22</v>
      </c>
      <c r="B30" s="24"/>
      <c r="C30" s="27"/>
      <c r="D30" s="46"/>
      <c r="E30" s="24"/>
      <c r="F30" s="24"/>
      <c r="G30" s="24"/>
      <c r="H30" s="83">
        <f t="shared" si="1"/>
        <v>0</v>
      </c>
      <c r="I30" s="88"/>
    </row>
    <row r="31" spans="1:9" x14ac:dyDescent="0.2">
      <c r="A31" s="22" t="s">
        <v>23</v>
      </c>
      <c r="B31" s="47"/>
      <c r="C31" s="27"/>
      <c r="D31" s="27">
        <v>889.51763001999996</v>
      </c>
      <c r="E31" s="24"/>
      <c r="F31" s="24"/>
      <c r="G31" s="24"/>
      <c r="H31" s="83">
        <f t="shared" si="1"/>
        <v>889.51763001999996</v>
      </c>
      <c r="I31" s="88"/>
    </row>
    <row r="32" spans="1:9" x14ac:dyDescent="0.2">
      <c r="A32" s="22" t="s">
        <v>64</v>
      </c>
      <c r="B32" s="24"/>
      <c r="C32" s="27"/>
      <c r="D32" s="27"/>
      <c r="E32" s="24"/>
      <c r="F32" s="24"/>
      <c r="G32" s="24"/>
      <c r="H32" s="83">
        <f t="shared" si="1"/>
        <v>0</v>
      </c>
      <c r="I32" s="88"/>
    </row>
    <row r="33" spans="1:9" x14ac:dyDescent="0.2">
      <c r="A33" s="22" t="s">
        <v>24</v>
      </c>
      <c r="B33" s="24"/>
      <c r="C33" s="27">
        <v>0.18956105000000001</v>
      </c>
      <c r="D33" s="27">
        <v>5.8581436000000001E-2</v>
      </c>
      <c r="E33" s="24"/>
      <c r="F33" s="24"/>
      <c r="G33" s="24"/>
      <c r="H33" s="83">
        <f t="shared" si="1"/>
        <v>0.248142486</v>
      </c>
      <c r="I33" s="88"/>
    </row>
    <row r="34" spans="1:9" x14ac:dyDescent="0.2">
      <c r="A34" s="75" t="s">
        <v>81</v>
      </c>
      <c r="B34" s="77"/>
      <c r="C34" s="77"/>
      <c r="D34" s="77"/>
      <c r="E34" s="76"/>
      <c r="F34" s="76"/>
      <c r="G34" s="76"/>
      <c r="H34" s="85">
        <f t="shared" si="1"/>
        <v>0</v>
      </c>
      <c r="I34" s="88"/>
    </row>
    <row r="35" spans="1:9" x14ac:dyDescent="0.2">
      <c r="A35" s="75" t="s">
        <v>82</v>
      </c>
      <c r="B35" s="77">
        <v>19.275901000000001</v>
      </c>
      <c r="C35" s="77"/>
      <c r="D35" s="77"/>
      <c r="E35" s="76"/>
      <c r="F35" s="76"/>
      <c r="G35" s="76"/>
      <c r="H35" s="85"/>
      <c r="I35" s="88"/>
    </row>
    <row r="36" spans="1:9" ht="13.5" thickBot="1" x14ac:dyDescent="0.25">
      <c r="A36" s="38" t="s">
        <v>90</v>
      </c>
      <c r="B36" s="31">
        <v>2.2103060000000001</v>
      </c>
      <c r="C36" s="31"/>
      <c r="D36" s="31"/>
      <c r="E36" s="32"/>
      <c r="F36" s="32"/>
      <c r="G36" s="32"/>
      <c r="H36" s="86">
        <f t="shared" si="1"/>
        <v>2.2103060000000001</v>
      </c>
      <c r="I36" s="88"/>
    </row>
    <row r="37" spans="1:9" ht="13.5" thickBot="1" x14ac:dyDescent="0.25">
      <c r="A37" s="48" t="s">
        <v>66</v>
      </c>
      <c r="B37" s="49"/>
      <c r="C37" s="49"/>
      <c r="D37" s="49"/>
      <c r="E37" s="50"/>
      <c r="F37" s="50"/>
      <c r="G37" s="51"/>
      <c r="H37" s="41">
        <f t="shared" si="1"/>
        <v>0</v>
      </c>
      <c r="I37" s="88"/>
    </row>
    <row r="38" spans="1:9" x14ac:dyDescent="0.2">
      <c r="A38" s="17" t="s">
        <v>67</v>
      </c>
      <c r="B38" s="34">
        <f>SUM(B39:B43)</f>
        <v>0</v>
      </c>
      <c r="C38" s="34">
        <f>SUM(C39:C43)</f>
        <v>353.44980188424995</v>
      </c>
      <c r="D38" s="34">
        <f>SUM(D39:D43)</f>
        <v>57.529080289999996</v>
      </c>
      <c r="E38" s="43"/>
      <c r="F38" s="43"/>
      <c r="G38" s="44"/>
      <c r="H38" s="52">
        <f t="shared" si="1"/>
        <v>410.97888217424997</v>
      </c>
      <c r="I38" s="88"/>
    </row>
    <row r="39" spans="1:9" x14ac:dyDescent="0.2">
      <c r="A39" s="22" t="s">
        <v>25</v>
      </c>
      <c r="B39" s="23"/>
      <c r="C39" s="23">
        <v>280.88712509999999</v>
      </c>
      <c r="D39" s="23"/>
      <c r="E39" s="24"/>
      <c r="F39" s="24"/>
      <c r="G39" s="24"/>
      <c r="H39" s="84">
        <f t="shared" si="1"/>
        <v>280.88712509999999</v>
      </c>
      <c r="I39" s="88"/>
    </row>
    <row r="40" spans="1:9" x14ac:dyDescent="0.2">
      <c r="A40" s="22" t="s">
        <v>70</v>
      </c>
      <c r="B40" s="23"/>
      <c r="C40" s="23">
        <v>2.2068058000000002</v>
      </c>
      <c r="D40" s="23">
        <v>0.76826784000000004</v>
      </c>
      <c r="E40" s="24"/>
      <c r="F40" s="24"/>
      <c r="G40" s="24"/>
      <c r="H40" s="84">
        <f t="shared" si="1"/>
        <v>2.9750736400000002</v>
      </c>
      <c r="I40" s="88"/>
    </row>
    <row r="41" spans="1:9" x14ac:dyDescent="0.2">
      <c r="A41" s="22" t="s">
        <v>26</v>
      </c>
      <c r="B41" s="27"/>
      <c r="C41" s="27">
        <v>0.91404767799999997</v>
      </c>
      <c r="D41" s="27">
        <v>2.62758073</v>
      </c>
      <c r="E41" s="24"/>
      <c r="F41" s="24"/>
      <c r="G41" s="24"/>
      <c r="H41" s="83">
        <f t="shared" si="1"/>
        <v>3.5416284080000002</v>
      </c>
      <c r="I41" s="88"/>
    </row>
    <row r="42" spans="1:9" x14ac:dyDescent="0.2">
      <c r="A42" s="22" t="s">
        <v>69</v>
      </c>
      <c r="B42" s="24"/>
      <c r="C42" s="27">
        <v>69.429093756249998</v>
      </c>
      <c r="D42" s="27">
        <v>54.133231719999998</v>
      </c>
      <c r="E42" s="24"/>
      <c r="F42" s="24"/>
      <c r="G42" s="24"/>
      <c r="H42" s="83">
        <f t="shared" si="1"/>
        <v>123.56232547625</v>
      </c>
      <c r="I42" s="88"/>
    </row>
    <row r="43" spans="1:9" ht="13.5" thickBot="1" x14ac:dyDescent="0.25">
      <c r="A43" s="22" t="s">
        <v>71</v>
      </c>
      <c r="B43" s="27"/>
      <c r="C43" s="27">
        <v>1.2729549999999999E-2</v>
      </c>
      <c r="D43" s="27"/>
      <c r="E43" s="24"/>
      <c r="F43" s="24"/>
      <c r="G43" s="24"/>
      <c r="H43" s="28">
        <f t="shared" si="1"/>
        <v>1.2729549999999999E-2</v>
      </c>
      <c r="I43" s="88"/>
    </row>
    <row r="44" spans="1:9" ht="13.5" thickBot="1" x14ac:dyDescent="0.25">
      <c r="A44" s="39" t="s">
        <v>68</v>
      </c>
      <c r="B44" s="49"/>
      <c r="C44" s="49"/>
      <c r="D44" s="49"/>
      <c r="E44" s="49"/>
      <c r="F44" s="49"/>
      <c r="G44" s="53"/>
      <c r="H44" s="41">
        <f t="shared" si="1"/>
        <v>0</v>
      </c>
      <c r="I44" s="88"/>
    </row>
  </sheetData>
  <mergeCells count="1">
    <mergeCell ref="B6:H6"/>
  </mergeCells>
  <pageMargins left="0.74803149606299213" right="0.74803149606299213" top="0.98425196850393704" bottom="0.98425196850393704" header="0" footer="0"/>
  <pageSetup paperSize="9" scale="80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>
    <pageSetUpPr fitToPage="1"/>
  </sheetPr>
  <dimension ref="A2:AF11"/>
  <sheetViews>
    <sheetView showGridLines="0" zoomScale="85" zoomScaleNormal="85" workbookViewId="0"/>
  </sheetViews>
  <sheetFormatPr baseColWidth="10" defaultRowHeight="12.75" x14ac:dyDescent="0.2"/>
  <cols>
    <col min="1" max="1" width="37.5703125" customWidth="1"/>
    <col min="2" max="32" width="8.7109375" customWidth="1"/>
  </cols>
  <sheetData>
    <row r="2" spans="1:32" ht="15.75" x14ac:dyDescent="0.25">
      <c r="A2" s="54" t="s">
        <v>91</v>
      </c>
    </row>
    <row r="4" spans="1:32" x14ac:dyDescent="0.2">
      <c r="A4" s="55" t="s">
        <v>56</v>
      </c>
    </row>
    <row r="5" spans="1:32" ht="13.5" thickBot="1" x14ac:dyDescent="0.25"/>
    <row r="6" spans="1:32" ht="13.5" thickBot="1" x14ac:dyDescent="0.25">
      <c r="A6" s="56" t="s">
        <v>57</v>
      </c>
      <c r="B6" s="57">
        <v>1990</v>
      </c>
      <c r="C6" s="58">
        <v>1991</v>
      </c>
      <c r="D6" s="58">
        <v>1992</v>
      </c>
      <c r="E6" s="58">
        <v>1993</v>
      </c>
      <c r="F6" s="58">
        <v>1994</v>
      </c>
      <c r="G6" s="58">
        <v>1995</v>
      </c>
      <c r="H6" s="58">
        <v>1996</v>
      </c>
      <c r="I6" s="58">
        <v>1997</v>
      </c>
      <c r="J6" s="58">
        <v>1998</v>
      </c>
      <c r="K6" s="58">
        <v>1999</v>
      </c>
      <c r="L6" s="58">
        <v>2000</v>
      </c>
      <c r="M6" s="58">
        <v>2001</v>
      </c>
      <c r="N6" s="58">
        <v>2002</v>
      </c>
      <c r="O6" s="58">
        <v>2003</v>
      </c>
      <c r="P6" s="58">
        <v>2004</v>
      </c>
      <c r="Q6" s="58">
        <v>2005</v>
      </c>
      <c r="R6" s="58">
        <v>2006</v>
      </c>
      <c r="S6" s="58">
        <v>2007</v>
      </c>
      <c r="T6" s="58">
        <v>2008</v>
      </c>
      <c r="U6" s="58">
        <v>2009</v>
      </c>
      <c r="V6" s="58">
        <v>2010</v>
      </c>
      <c r="W6" s="58">
        <v>2011</v>
      </c>
      <c r="X6" s="58">
        <v>2012</v>
      </c>
      <c r="Y6" s="58">
        <v>2013</v>
      </c>
      <c r="Z6" s="58">
        <v>2014</v>
      </c>
      <c r="AA6" s="58">
        <v>2015</v>
      </c>
      <c r="AB6" s="58">
        <v>2016</v>
      </c>
      <c r="AC6" s="58">
        <v>2017</v>
      </c>
      <c r="AD6" s="80">
        <v>2018</v>
      </c>
      <c r="AE6" s="80">
        <v>2019</v>
      </c>
      <c r="AF6" s="79">
        <v>2020</v>
      </c>
    </row>
    <row r="7" spans="1:32" x14ac:dyDescent="0.2">
      <c r="A7" s="59" t="s">
        <v>6</v>
      </c>
      <c r="B7" s="60">
        <f>'Galicia 1990'!H8</f>
        <v>23148.965747487662</v>
      </c>
      <c r="C7" s="61">
        <f>'Galicia 1991'!H8</f>
        <v>22740.94717197532</v>
      </c>
      <c r="D7" s="61">
        <f>'Galicia 1992'!H8</f>
        <v>24741.745177052471</v>
      </c>
      <c r="E7" s="61">
        <f>'Galicia 1993'!H8</f>
        <v>24680.697358943646</v>
      </c>
      <c r="F7" s="61">
        <f>'Galicia 1994'!H8</f>
        <v>23985.342383638003</v>
      </c>
      <c r="G7" s="61">
        <f>'Galicia 1995'!H8</f>
        <v>25943.564224678805</v>
      </c>
      <c r="H7" s="61">
        <f>'Galicia 1996'!H8</f>
        <v>24321.707923462956</v>
      </c>
      <c r="I7" s="61">
        <f>'Galicia 1997'!H8</f>
        <v>23221.455043224414</v>
      </c>
      <c r="J7" s="61">
        <f>'Galicia 1998'!H8</f>
        <v>26112.609691245951</v>
      </c>
      <c r="K7" s="61">
        <f>'Galicia 1999'!H8</f>
        <v>26458.157331376071</v>
      </c>
      <c r="L7" s="61">
        <f>'Galicia 2000'!H8</f>
        <v>27675.927434156652</v>
      </c>
      <c r="M7" s="61">
        <f>'Galicia 2001'!H8</f>
        <v>28337.031846694052</v>
      </c>
      <c r="N7" s="61">
        <f>'Galicia 2002'!H8</f>
        <v>30241.27688031485</v>
      </c>
      <c r="O7" s="61">
        <f>'Galicia 2003'!H8</f>
        <v>29226.693953560767</v>
      </c>
      <c r="P7" s="61">
        <f>'Galicia 2004'!H8</f>
        <v>30357.497827228748</v>
      </c>
      <c r="Q7" s="61">
        <f>'Galicia 2005'!H8</f>
        <v>29081.533407132985</v>
      </c>
      <c r="R7" s="61">
        <f>'Galicia 2006'!H8</f>
        <v>28041.647482856642</v>
      </c>
      <c r="S7" s="61">
        <f>'Galicia 2007'!H8</f>
        <v>29198.852371454333</v>
      </c>
      <c r="T7" s="61">
        <f>'Galicia 2008'!H8</f>
        <v>23379.139734837623</v>
      </c>
      <c r="U7" s="61">
        <f>'Galicia 2009'!H8</f>
        <v>21680.918370151667</v>
      </c>
      <c r="V7" s="61">
        <f>'Galicia 2010'!H8</f>
        <v>19963.633828214999</v>
      </c>
      <c r="W7" s="61">
        <f>'Galicia 2011'!H8</f>
        <v>21521.701237666628</v>
      </c>
      <c r="X7" s="61">
        <f>'Galicia 2012'!H8</f>
        <v>24480.01279809956</v>
      </c>
      <c r="Y7" s="61">
        <f>'Galicia 2013'!H8</f>
        <v>21508.212521928024</v>
      </c>
      <c r="Z7" s="61">
        <f>'Galicia 2014'!H8</f>
        <v>21693.746140606803</v>
      </c>
      <c r="AA7" s="61">
        <f>'Galicia 2015'!H8</f>
        <v>23040.859082571991</v>
      </c>
      <c r="AB7" s="61">
        <f>'Galicia 2016'!H8</f>
        <v>21778.454598236287</v>
      </c>
      <c r="AC7" s="62">
        <f>'Galicia 2017'!H8</f>
        <v>23526.650162007347</v>
      </c>
      <c r="AD7" s="62">
        <f>'Galicia 2018'!H8</f>
        <v>23042.266514526127</v>
      </c>
      <c r="AE7" s="62">
        <f>'Galicia 2019'!H8</f>
        <v>15875.226743077494</v>
      </c>
      <c r="AF7" s="62">
        <f>'Galicia 2020'!H8</f>
        <v>13150.620823687994</v>
      </c>
    </row>
    <row r="8" spans="1:32" x14ac:dyDescent="0.2">
      <c r="A8" s="73" t="s">
        <v>74</v>
      </c>
      <c r="B8" s="63">
        <f>'Galicia 1990'!H18</f>
        <v>2091.9517158986273</v>
      </c>
      <c r="C8" s="64">
        <f>'Galicia 1991'!H18</f>
        <v>1986.357969838137</v>
      </c>
      <c r="D8" s="64">
        <f>'Galicia 1992'!H18</f>
        <v>1858.5536489576541</v>
      </c>
      <c r="E8" s="64">
        <f>'Galicia 1993'!H18</f>
        <v>1894.5660924529236</v>
      </c>
      <c r="F8" s="64">
        <f>'Galicia 1994'!H18</f>
        <v>1997.9185689210656</v>
      </c>
      <c r="G8" s="64">
        <f>'Galicia 1995'!H18</f>
        <v>2127.7873862739848</v>
      </c>
      <c r="H8" s="64">
        <f>'Galicia 1996'!H18</f>
        <v>2087.1330935286992</v>
      </c>
      <c r="I8" s="64">
        <f>'Galicia 1997'!H18</f>
        <v>2159.9719503081096</v>
      </c>
      <c r="J8" s="64">
        <f>'Galicia 1998'!H18</f>
        <v>2210.8789373022737</v>
      </c>
      <c r="K8" s="64">
        <f>'Galicia 1999'!H18</f>
        <v>2257.9144087056252</v>
      </c>
      <c r="L8" s="64">
        <f>'Galicia 2000'!H18</f>
        <v>2010.3153771183715</v>
      </c>
      <c r="M8" s="64">
        <f>'Galicia 2001'!H18</f>
        <v>1914.5547410221973</v>
      </c>
      <c r="N8" s="64">
        <f>'Galicia 2002'!H18</f>
        <v>2060.3073322645018</v>
      </c>
      <c r="O8" s="64">
        <f>'Galicia 2003'!H18</f>
        <v>2185.8625933893672</v>
      </c>
      <c r="P8" s="64">
        <f>'Galicia 2004'!H18</f>
        <v>2332.0847940209555</v>
      </c>
      <c r="Q8" s="64">
        <f>'Galicia 2005'!H18</f>
        <v>2358.8262886489019</v>
      </c>
      <c r="R8" s="64">
        <f>'Galicia 2006'!H18</f>
        <v>2621.6787648920613</v>
      </c>
      <c r="S8" s="64">
        <f>'Galicia 2007'!H18</f>
        <v>2755.5662847942267</v>
      </c>
      <c r="T8" s="64">
        <f>'Galicia 2008'!H18</f>
        <v>2815.4027681066873</v>
      </c>
      <c r="U8" s="64">
        <f>'Galicia 2009'!H18</f>
        <v>2305.9431536039961</v>
      </c>
      <c r="V8" s="64">
        <f>'Galicia 2010'!H18</f>
        <v>2615.6913807004562</v>
      </c>
      <c r="W8" s="64">
        <f>'Galicia 2011'!H18</f>
        <v>2585.4532825165716</v>
      </c>
      <c r="X8" s="64">
        <f>'Galicia 2012'!H18</f>
        <v>2465.7707482403252</v>
      </c>
      <c r="Y8" s="64">
        <f>'Galicia 2013'!H18</f>
        <v>2337.7260476508013</v>
      </c>
      <c r="Z8" s="64">
        <f>'Galicia 2014'!H18</f>
        <v>2359.5117906911678</v>
      </c>
      <c r="AA8" s="64">
        <f>'Galicia 2015'!H18</f>
        <v>1968.7099515431316</v>
      </c>
      <c r="AB8" s="64">
        <f>'Galicia 2016'!H18</f>
        <v>1931.6929405530038</v>
      </c>
      <c r="AC8" s="65">
        <f>'Galicia 2017'!H18</f>
        <v>1976.976379341852</v>
      </c>
      <c r="AD8" s="65">
        <f>'Galicia 2018'!H18</f>
        <v>1999.2505032695769</v>
      </c>
      <c r="AE8" s="65">
        <f>'Galicia 2019'!H18</f>
        <v>1618.0526207391308</v>
      </c>
      <c r="AF8" s="65">
        <f>'Galicia 2020'!H18</f>
        <v>1317.1464568367401</v>
      </c>
    </row>
    <row r="9" spans="1:32" x14ac:dyDescent="0.2">
      <c r="A9" s="73" t="s">
        <v>72</v>
      </c>
      <c r="B9" s="63">
        <f>'Galicia 1990'!H27</f>
        <v>3095.9978340079997</v>
      </c>
      <c r="C9" s="64">
        <f>'Galicia 1991'!H27</f>
        <v>3307.6148479439998</v>
      </c>
      <c r="D9" s="64">
        <f>'Galicia 1992'!H27</f>
        <v>3322.5431099789998</v>
      </c>
      <c r="E9" s="64">
        <f>'Galicia 1993'!H27</f>
        <v>3290.4077621840001</v>
      </c>
      <c r="F9" s="64">
        <f>'Galicia 1994'!H27</f>
        <v>3305.7710536200002</v>
      </c>
      <c r="G9" s="64">
        <f>'Galicia 1995'!H27</f>
        <v>3616.378476807</v>
      </c>
      <c r="H9" s="64">
        <f>'Galicia 1996'!H27</f>
        <v>3770.4315256210002</v>
      </c>
      <c r="I9" s="64">
        <f>'Galicia 1997'!H27</f>
        <v>3625.0911443660002</v>
      </c>
      <c r="J9" s="64">
        <f>'Galicia 1998'!H27</f>
        <v>3680.9054246810001</v>
      </c>
      <c r="K9" s="64">
        <f>'Galicia 1999'!H27</f>
        <v>3769.9816727879993</v>
      </c>
      <c r="L9" s="64">
        <f>'Galicia 2000'!H27</f>
        <v>3804.978552824</v>
      </c>
      <c r="M9" s="64">
        <f>'Galicia 2001'!H27</f>
        <v>3839.5577392649998</v>
      </c>
      <c r="N9" s="64">
        <f>'Galicia 2002'!H27</f>
        <v>3995.1022119210002</v>
      </c>
      <c r="O9" s="64">
        <f>'Galicia 2003'!H27</f>
        <v>3878.3007365670005</v>
      </c>
      <c r="P9" s="64">
        <f>'Galicia 2004'!H27</f>
        <v>3761.8632974090006</v>
      </c>
      <c r="Q9" s="64">
        <f>'Galicia 2005'!H27</f>
        <v>3791.847325831</v>
      </c>
      <c r="R9" s="64">
        <f>'Galicia 2006'!H27</f>
        <v>3577.5738709090001</v>
      </c>
      <c r="S9" s="64">
        <f>'Galicia 2007'!H27</f>
        <v>3618.8404770699999</v>
      </c>
      <c r="T9" s="64">
        <f>'Galicia 2008'!H27</f>
        <v>3568.2621095869999</v>
      </c>
      <c r="U9" s="64">
        <f>'Galicia 2009'!H27</f>
        <v>3567.932053477</v>
      </c>
      <c r="V9" s="64">
        <f>'Galicia 2010'!H27</f>
        <v>3644.0010036439999</v>
      </c>
      <c r="W9" s="64">
        <f>'Galicia 2011'!H27</f>
        <v>3755.3887530729999</v>
      </c>
      <c r="X9" s="64">
        <f>'Galicia 2012'!H27</f>
        <v>3693.2207067320001</v>
      </c>
      <c r="Y9" s="64">
        <f>'Galicia 2013'!H27</f>
        <v>3730.6510777359999</v>
      </c>
      <c r="Z9" s="64">
        <f>'Galicia 2014'!H27</f>
        <v>3763.8767305059996</v>
      </c>
      <c r="AA9" s="64">
        <f>'Galicia 2015'!H27</f>
        <v>3759.5197272679998</v>
      </c>
      <c r="AB9" s="64">
        <f>'Galicia 2016'!H27</f>
        <v>3696.0225695130002</v>
      </c>
      <c r="AC9" s="65">
        <f>'Galicia 2017'!H27</f>
        <v>3685.5476401619999</v>
      </c>
      <c r="AD9" s="65">
        <f>'Galicia 2018'!H27</f>
        <v>3647.9277309119993</v>
      </c>
      <c r="AE9" s="65">
        <f>'Galicia 2019'!H27</f>
        <v>3670.0540133280001</v>
      </c>
      <c r="AF9" s="65">
        <f>'Galicia 2020'!H27</f>
        <v>3724.358059446</v>
      </c>
    </row>
    <row r="10" spans="1:32" ht="13.5" thickBot="1" x14ac:dyDescent="0.25">
      <c r="A10" s="74" t="s">
        <v>73</v>
      </c>
      <c r="B10" s="66">
        <f>'Galicia 1990'!H38</f>
        <v>676.56807770268745</v>
      </c>
      <c r="C10" s="67">
        <f>'Galicia 1991'!H38</f>
        <v>683.75270091412506</v>
      </c>
      <c r="D10" s="67">
        <f>'Galicia 1992'!H38</f>
        <v>700.63468360468744</v>
      </c>
      <c r="E10" s="67">
        <f>'Galicia 1993'!H38</f>
        <v>698.50007160043754</v>
      </c>
      <c r="F10" s="67">
        <f>'Galicia 1994'!H38</f>
        <v>708.14500656900009</v>
      </c>
      <c r="G10" s="67">
        <f>'Galicia 1995'!H38</f>
        <v>697.93251283943732</v>
      </c>
      <c r="H10" s="67">
        <f>'Galicia 1996'!H38</f>
        <v>705.4830940774375</v>
      </c>
      <c r="I10" s="67">
        <f>'Galicia 1997'!H38</f>
        <v>725.55782486300006</v>
      </c>
      <c r="J10" s="67">
        <f>'Galicia 1998'!H38</f>
        <v>726.43594170874997</v>
      </c>
      <c r="K10" s="67">
        <f>'Galicia 1999'!H38</f>
        <v>726.13962765262499</v>
      </c>
      <c r="L10" s="67">
        <f>'Galicia 2000'!H38</f>
        <v>733.64639144568753</v>
      </c>
      <c r="M10" s="67">
        <f>'Galicia 2001'!H38</f>
        <v>728.88558271487511</v>
      </c>
      <c r="N10" s="67">
        <f>'Galicia 2002'!H38</f>
        <v>665.8341253801874</v>
      </c>
      <c r="O10" s="67">
        <f>'Galicia 2003'!H38</f>
        <v>620.76202335156245</v>
      </c>
      <c r="P10" s="67">
        <f>'Galicia 2004'!H38</f>
        <v>565.95653134606243</v>
      </c>
      <c r="Q10" s="67">
        <f>'Galicia 2005'!H38</f>
        <v>565.85244460118747</v>
      </c>
      <c r="R10" s="67">
        <f>'Galicia 2006'!H38</f>
        <v>594.23942365981259</v>
      </c>
      <c r="S10" s="67">
        <f>'Galicia 2007'!H38</f>
        <v>614.65494504212495</v>
      </c>
      <c r="T10" s="67">
        <f>'Galicia 2008'!H38</f>
        <v>606.28756992593742</v>
      </c>
      <c r="U10" s="67">
        <f>'Galicia 2009'!H38</f>
        <v>596.95148516549989</v>
      </c>
      <c r="V10" s="67">
        <f>'Galicia 2010'!H38</f>
        <v>559.11384894774994</v>
      </c>
      <c r="W10" s="67">
        <f>'Galicia 2011'!H38</f>
        <v>556.16883490225007</v>
      </c>
      <c r="X10" s="67">
        <f>'Galicia 2012'!H38</f>
        <v>609.74004912074986</v>
      </c>
      <c r="Y10" s="67">
        <f>'Galicia 2013'!H38</f>
        <v>504.41941259587509</v>
      </c>
      <c r="Z10" s="67">
        <f>'Galicia 2014'!H38</f>
        <v>493.51717375368753</v>
      </c>
      <c r="AA10" s="67">
        <f>'Galicia 2015'!H38</f>
        <v>465.57085658899996</v>
      </c>
      <c r="AB10" s="67">
        <f>'Galicia 2016'!H38</f>
        <v>445.72831104424995</v>
      </c>
      <c r="AC10" s="68">
        <f>'Galicia 2017'!H38</f>
        <v>430.73114516097655</v>
      </c>
      <c r="AD10" s="68">
        <f>'Galicia 2018'!H38</f>
        <v>429.9111040536875</v>
      </c>
      <c r="AE10" s="68">
        <f>'Galicia 2019'!H38</f>
        <v>413.93206337231248</v>
      </c>
      <c r="AF10" s="68">
        <f>'Galicia 2020'!H38</f>
        <v>410.97888217424997</v>
      </c>
    </row>
    <row r="11" spans="1:32" ht="13.5" thickBot="1" x14ac:dyDescent="0.25">
      <c r="A11" s="69" t="s">
        <v>58</v>
      </c>
      <c r="B11" s="70">
        <f t="shared" ref="B11:Z11" si="0">SUM(B7:B10)</f>
        <v>29013.483375096977</v>
      </c>
      <c r="C11" s="71">
        <f t="shared" si="0"/>
        <v>28718.672690671585</v>
      </c>
      <c r="D11" s="71">
        <f t="shared" si="0"/>
        <v>30623.476619593814</v>
      </c>
      <c r="E11" s="71">
        <f t="shared" si="0"/>
        <v>30564.171285181004</v>
      </c>
      <c r="F11" s="71">
        <f t="shared" si="0"/>
        <v>29997.177012748067</v>
      </c>
      <c r="G11" s="71">
        <f t="shared" si="0"/>
        <v>32385.662600599226</v>
      </c>
      <c r="H11" s="71">
        <f t="shared" si="0"/>
        <v>30884.755636690094</v>
      </c>
      <c r="I11" s="71">
        <f t="shared" si="0"/>
        <v>29732.075962761526</v>
      </c>
      <c r="J11" s="71">
        <f t="shared" si="0"/>
        <v>32730.829994937976</v>
      </c>
      <c r="K11" s="71">
        <f t="shared" si="0"/>
        <v>33212.193040522325</v>
      </c>
      <c r="L11" s="71">
        <f t="shared" si="0"/>
        <v>34224.867755544714</v>
      </c>
      <c r="M11" s="71">
        <f t="shared" si="0"/>
        <v>34820.029909696124</v>
      </c>
      <c r="N11" s="71">
        <f t="shared" si="0"/>
        <v>36962.520549880537</v>
      </c>
      <c r="O11" s="71">
        <f t="shared" si="0"/>
        <v>35911.619306868699</v>
      </c>
      <c r="P11" s="71">
        <f t="shared" si="0"/>
        <v>37017.402450004767</v>
      </c>
      <c r="Q11" s="71">
        <f t="shared" si="0"/>
        <v>35798.059466214072</v>
      </c>
      <c r="R11" s="71">
        <f t="shared" si="0"/>
        <v>34835.13954231752</v>
      </c>
      <c r="S11" s="71">
        <f t="shared" si="0"/>
        <v>36187.914078360678</v>
      </c>
      <c r="T11" s="71">
        <f t="shared" si="0"/>
        <v>30369.092182457251</v>
      </c>
      <c r="U11" s="71">
        <f t="shared" si="0"/>
        <v>28151.745062398164</v>
      </c>
      <c r="V11" s="71">
        <f t="shared" si="0"/>
        <v>26782.440061507205</v>
      </c>
      <c r="W11" s="71">
        <f t="shared" si="0"/>
        <v>28418.712108158448</v>
      </c>
      <c r="X11" s="71">
        <f>SUM(X7:X10)</f>
        <v>31248.744302192634</v>
      </c>
      <c r="Y11" s="71">
        <f>SUM(Y7:Y10)</f>
        <v>28081.009059910699</v>
      </c>
      <c r="Z11" s="71">
        <f t="shared" si="0"/>
        <v>28310.651835557659</v>
      </c>
      <c r="AA11" s="71">
        <f t="shared" ref="AA11" si="1">SUM(AA7:AA10)</f>
        <v>29234.659617972124</v>
      </c>
      <c r="AB11" s="71">
        <f>SUM(AB7:AB10)</f>
        <v>27851.89841934654</v>
      </c>
      <c r="AC11" s="71">
        <f>SUM(AC7:AC10)</f>
        <v>29619.905326672175</v>
      </c>
      <c r="AD11" s="81">
        <f>SUM(AD7:AD10)</f>
        <v>29119.355852761393</v>
      </c>
      <c r="AE11" s="72">
        <f>SUM(AE7:AE10)</f>
        <v>21577.265440516938</v>
      </c>
      <c r="AF11" s="72">
        <f>SUM(AF7:AF10)</f>
        <v>18603.104222144986</v>
      </c>
    </row>
  </sheetData>
  <phoneticPr fontId="0" type="noConversion"/>
  <pageMargins left="0.74803149606299213" right="0.74803149606299213" top="0.98425196850393704" bottom="0.98425196850393704" header="0" footer="0"/>
  <pageSetup paperSize="9" scale="43" orientation="landscape" r:id="rId1"/>
  <headerFooter alignWithMargins="0">
    <oddHeader>&amp;C&amp;"Garamond,Normal"&amp;14INVENTARIO NACIONAL DE EMISIONES DE GASES DE EFECTO INVERNADERO Y CONTAMINANTES A LA ATMÓSFERA</oddHeader>
    <oddFooter>&amp;L&amp;"Garamond,Normal"Fuente: Subdirección General de Aire Limpio y Sostenibilidad Industrial.
Ministerio para la Transición Ecológica y el Reto Demográfico&amp;CSerie 1990-2020&amp;RActualizado a 14/03/2022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32</vt:i4>
      </vt:variant>
      <vt:variant>
        <vt:lpstr>Rangos con nombre</vt:lpstr>
      </vt:variant>
      <vt:variant>
        <vt:i4>1</vt:i4>
      </vt:variant>
    </vt:vector>
  </HeadingPairs>
  <TitlesOfParts>
    <vt:vector size="33" baseType="lpstr">
      <vt:lpstr>Galicia 1990</vt:lpstr>
      <vt:lpstr>Galicia 1991</vt:lpstr>
      <vt:lpstr>Galicia 1992</vt:lpstr>
      <vt:lpstr>Galicia 1993</vt:lpstr>
      <vt:lpstr>Galicia 1994</vt:lpstr>
      <vt:lpstr>Galicia 1995</vt:lpstr>
      <vt:lpstr>Galicia 1996</vt:lpstr>
      <vt:lpstr>Galicia 1997</vt:lpstr>
      <vt:lpstr>Galicia 1998</vt:lpstr>
      <vt:lpstr>Galicia 1999</vt:lpstr>
      <vt:lpstr>Galicia 2000</vt:lpstr>
      <vt:lpstr>Galicia 2001</vt:lpstr>
      <vt:lpstr>Galicia 2002</vt:lpstr>
      <vt:lpstr>Galicia 2003</vt:lpstr>
      <vt:lpstr>Galicia 2004</vt:lpstr>
      <vt:lpstr>Galicia 2005</vt:lpstr>
      <vt:lpstr>Galicia 2006</vt:lpstr>
      <vt:lpstr>Galicia 2007</vt:lpstr>
      <vt:lpstr>Galicia 2008</vt:lpstr>
      <vt:lpstr>Galicia 2009</vt:lpstr>
      <vt:lpstr>Galicia 2010</vt:lpstr>
      <vt:lpstr>Galicia 2011</vt:lpstr>
      <vt:lpstr>Galicia 2012</vt:lpstr>
      <vt:lpstr>Galicia 2013</vt:lpstr>
      <vt:lpstr>Galicia 2014</vt:lpstr>
      <vt:lpstr>Galicia 2015</vt:lpstr>
      <vt:lpstr>Galicia 2016</vt:lpstr>
      <vt:lpstr>Galicia 2017</vt:lpstr>
      <vt:lpstr>Galicia 2018</vt:lpstr>
      <vt:lpstr>Galicia 2019</vt:lpstr>
      <vt:lpstr>Galicia 2020</vt:lpstr>
      <vt:lpstr>Gráficos evolución</vt:lpstr>
      <vt:lpstr>'Gráficos evolución'!Área_de_impresión</vt:lpstr>
    </vt:vector>
  </TitlesOfParts>
  <Company>AED, S.A.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Usuario</cp:lastModifiedBy>
  <cp:lastPrinted>2021-03-16T18:35:08Z</cp:lastPrinted>
  <dcterms:created xsi:type="dcterms:W3CDTF">2014-05-26T11:58:13Z</dcterms:created>
  <dcterms:modified xsi:type="dcterms:W3CDTF">2022-07-26T10:32:36Z</dcterms:modified>
</cp:coreProperties>
</file>